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64C01D66-D18A-4D63-BDBA-74E5225FEB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　イベント確認" sheetId="5" r:id="rId1"/>
    <sheet name="２-1　使用料積算(有料)" sheetId="6" r:id="rId2"/>
    <sheet name="２-2　使用料積算(無料)" sheetId="9" r:id="rId3"/>
  </sheets>
  <definedNames>
    <definedName name="_xlnm.Print_Area" localSheetId="0">'１　イベント確認'!$A$1:$D$21</definedName>
    <definedName name="_xlnm.Print_Area" localSheetId="1">'２-1　使用料積算(有料)'!$A$1:$I$46</definedName>
    <definedName name="_xlnm.Print_Area" localSheetId="2">'２-2　使用料積算(無料)'!$A$1:$I$46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9" l="1"/>
  <c r="D41" i="9"/>
  <c r="G41" i="9" s="1"/>
  <c r="G32" i="6"/>
  <c r="G38" i="6" s="1"/>
  <c r="C45" i="6" s="1"/>
  <c r="C46" i="6" s="1"/>
  <c r="F32" i="9"/>
  <c r="E32" i="9"/>
  <c r="D32" i="9"/>
  <c r="G32" i="9" s="1"/>
  <c r="D41" i="6"/>
  <c r="G41" i="6" s="1"/>
  <c r="D38" i="6"/>
  <c r="G37" i="6"/>
  <c r="D36" i="6"/>
  <c r="D35" i="6"/>
  <c r="D34" i="6"/>
  <c r="D33" i="6"/>
  <c r="F32" i="6"/>
  <c r="E32" i="6"/>
  <c r="D32" i="6"/>
  <c r="G42" i="6" l="1"/>
  <c r="G37" i="9"/>
  <c r="F41" i="9"/>
  <c r="E41" i="9"/>
  <c r="D38" i="9"/>
  <c r="G38" i="9" s="1"/>
  <c r="D36" i="9"/>
  <c r="G36" i="9" s="1"/>
  <c r="D35" i="9"/>
  <c r="G35" i="9" s="1"/>
  <c r="D34" i="9"/>
  <c r="G34" i="9" s="1"/>
  <c r="D33" i="9"/>
  <c r="G33" i="9" s="1"/>
  <c r="C7" i="9"/>
  <c r="B7" i="9"/>
  <c r="D43" i="6"/>
  <c r="F41" i="6"/>
  <c r="E41" i="6"/>
  <c r="G36" i="6"/>
  <c r="G35" i="6"/>
  <c r="G34" i="6"/>
  <c r="G33" i="6"/>
  <c r="B7" i="6"/>
  <c r="C7" i="6"/>
  <c r="G43" i="6" l="1"/>
  <c r="C45" i="9"/>
  <c r="C46" i="9" s="1"/>
  <c r="G42" i="9"/>
  <c r="G43" i="9" s="1"/>
</calcChain>
</file>

<file path=xl/sharedStrings.xml><?xml version="1.0" encoding="utf-8"?>
<sst xmlns="http://schemas.openxmlformats.org/spreadsheetml/2006/main" count="171" uniqueCount="84">
  <si>
    <t>イベント内容確認シート</t>
    <rPh sb="4" eb="6">
      <t>ナイヨウ</t>
    </rPh>
    <rPh sb="6" eb="8">
      <t>カクニン</t>
    </rPh>
    <phoneticPr fontId="1"/>
  </si>
  <si>
    <t>使用範囲</t>
    <rPh sb="0" eb="2">
      <t>シヨウ</t>
    </rPh>
    <rPh sb="2" eb="4">
      <t>ハンイ</t>
    </rPh>
    <phoneticPr fontId="1"/>
  </si>
  <si>
    <t>イベント概要</t>
    <rPh sb="4" eb="6">
      <t>ガイヨウ</t>
    </rPh>
    <phoneticPr fontId="1"/>
  </si>
  <si>
    <t>参加総数</t>
    <rPh sb="0" eb="2">
      <t>サンカ</t>
    </rPh>
    <rPh sb="2" eb="4">
      <t>ソウスウ</t>
    </rPh>
    <phoneticPr fontId="1"/>
  </si>
  <si>
    <t>全国的又は広域的な人の移動</t>
    <rPh sb="0" eb="3">
      <t>ゼンコクテキ</t>
    </rPh>
    <rPh sb="3" eb="4">
      <t>マタ</t>
    </rPh>
    <rPh sb="5" eb="8">
      <t>コウイキテキ</t>
    </rPh>
    <rPh sb="9" eb="10">
      <t>ヒト</t>
    </rPh>
    <rPh sb="11" eb="13">
      <t>イドウ</t>
    </rPh>
    <phoneticPr fontId="1"/>
  </si>
  <si>
    <t>大声での声援等</t>
    <rPh sb="0" eb="2">
      <t>オオゴエ</t>
    </rPh>
    <rPh sb="4" eb="6">
      <t>セイエン</t>
    </rPh>
    <rPh sb="6" eb="7">
      <t>トウ</t>
    </rPh>
    <phoneticPr fontId="1"/>
  </si>
  <si>
    <t>参加者の位置固定</t>
    <rPh sb="0" eb="3">
      <t>サンカシャ</t>
    </rPh>
    <rPh sb="4" eb="6">
      <t>イチ</t>
    </rPh>
    <rPh sb="6" eb="8">
      <t>コテイ</t>
    </rPh>
    <phoneticPr fontId="1"/>
  </si>
  <si>
    <t>入退場時・エリア内の行動管理</t>
    <rPh sb="0" eb="3">
      <t>ニュウタイジョウ</t>
    </rPh>
    <rPh sb="3" eb="4">
      <t>ジ</t>
    </rPh>
    <rPh sb="8" eb="9">
      <t>ナイ</t>
    </rPh>
    <rPh sb="10" eb="12">
      <t>コウドウ</t>
    </rPh>
    <rPh sb="12" eb="14">
      <t>カンリ</t>
    </rPh>
    <phoneticPr fontId="1"/>
  </si>
  <si>
    <t>入場料等</t>
    <rPh sb="0" eb="3">
      <t>ニュウジョウリョウ</t>
    </rPh>
    <rPh sb="3" eb="4">
      <t>トウ</t>
    </rPh>
    <phoneticPr fontId="1"/>
  </si>
  <si>
    <t>有料（　　　円）　・　無料</t>
    <rPh sb="0" eb="2">
      <t>ユウリョウ</t>
    </rPh>
    <rPh sb="6" eb="7">
      <t>エン</t>
    </rPh>
    <rPh sb="11" eb="13">
      <t>ムリョウ</t>
    </rPh>
    <phoneticPr fontId="1"/>
  </si>
  <si>
    <t>スタッフ　（　　　　人）</t>
    <rPh sb="10" eb="11">
      <t>ニン</t>
    </rPh>
    <phoneticPr fontId="1"/>
  </si>
  <si>
    <t>来場者　（　　　　　人）</t>
    <rPh sb="0" eb="3">
      <t>ライジョウシャ</t>
    </rPh>
    <rPh sb="10" eb="11">
      <t>ニン</t>
    </rPh>
    <phoneticPr fontId="1"/>
  </si>
  <si>
    <t>イベント中の食事
（飲食物の提供）</t>
    <rPh sb="4" eb="5">
      <t>チュウ</t>
    </rPh>
    <rPh sb="6" eb="8">
      <t>ショクジ</t>
    </rPh>
    <rPh sb="10" eb="13">
      <t>インショクブツ</t>
    </rPh>
    <rPh sb="14" eb="16">
      <t>テイキョウ</t>
    </rPh>
    <phoneticPr fontId="1"/>
  </si>
  <si>
    <t>イベント収容定員
（1度に入場可能な人数）</t>
    <rPh sb="4" eb="6">
      <t>シュウヨウ</t>
    </rPh>
    <rPh sb="6" eb="8">
      <t>テイイン</t>
    </rPh>
    <rPh sb="11" eb="12">
      <t>ド</t>
    </rPh>
    <rPh sb="13" eb="15">
      <t>ニュウジョウ</t>
    </rPh>
    <rPh sb="15" eb="17">
      <t>カノウ</t>
    </rPh>
    <rPh sb="18" eb="20">
      <t>ニンズウ</t>
    </rPh>
    <phoneticPr fontId="1"/>
  </si>
  <si>
    <t>集会</t>
    <rPh sb="0" eb="2">
      <t>シュウカイ</t>
    </rPh>
    <phoneticPr fontId="1"/>
  </si>
  <si>
    <t>単価</t>
    <rPh sb="0" eb="2">
      <t>タンカ</t>
    </rPh>
    <phoneticPr fontId="1"/>
  </si>
  <si>
    <t>使用範囲等</t>
    <rPh sb="0" eb="2">
      <t>シヨウ</t>
    </rPh>
    <rPh sb="2" eb="4">
      <t>ハンイ</t>
    </rPh>
    <rPh sb="4" eb="5">
      <t>トウ</t>
    </rPh>
    <phoneticPr fontId="1"/>
  </si>
  <si>
    <t>物品の販売等</t>
    <rPh sb="0" eb="2">
      <t>ブッピン</t>
    </rPh>
    <rPh sb="3" eb="6">
      <t>ハンバイトウ</t>
    </rPh>
    <phoneticPr fontId="1"/>
  </si>
  <si>
    <t>44円/㎡</t>
    <rPh sb="2" eb="3">
      <t>エン</t>
    </rPh>
    <phoneticPr fontId="1"/>
  </si>
  <si>
    <t>㎡</t>
    <phoneticPr fontId="1"/>
  </si>
  <si>
    <t>㎡</t>
    <phoneticPr fontId="1"/>
  </si>
  <si>
    <t>使用料積算（有料イベントの場合）</t>
    <rPh sb="0" eb="3">
      <t>シヨウリョウ</t>
    </rPh>
    <rPh sb="3" eb="5">
      <t>セキサン</t>
    </rPh>
    <rPh sb="6" eb="8">
      <t>ユウリョウ</t>
    </rPh>
    <rPh sb="13" eb="15">
      <t>バアイ</t>
    </rPh>
    <phoneticPr fontId="1"/>
  </si>
  <si>
    <t>使用料</t>
    <rPh sb="0" eb="3">
      <t>シヨウリョウ</t>
    </rPh>
    <phoneticPr fontId="1"/>
  </si>
  <si>
    <t>使用日数</t>
  </si>
  <si>
    <t>使用日数</t>
    <rPh sb="0" eb="2">
      <t>シヨウ</t>
    </rPh>
    <rPh sb="2" eb="4">
      <t>ニッスウ</t>
    </rPh>
    <phoneticPr fontId="1"/>
  </si>
  <si>
    <t>日</t>
    <rPh sb="0" eb="1">
      <t>ニチ</t>
    </rPh>
    <phoneticPr fontId="1"/>
  </si>
  <si>
    <t>使用料（税込）</t>
    <rPh sb="0" eb="3">
      <t>シヨウリョウ</t>
    </rPh>
    <rPh sb="4" eb="6">
      <t>ゼイコ</t>
    </rPh>
    <phoneticPr fontId="1"/>
  </si>
  <si>
    <t>（占用）</t>
    <rPh sb="1" eb="3">
      <t>センヨウ</t>
    </rPh>
    <phoneticPr fontId="1"/>
  </si>
  <si>
    <t>イベント当日</t>
    <rPh sb="4" eb="6">
      <t>トウジツ</t>
    </rPh>
    <phoneticPr fontId="1"/>
  </si>
  <si>
    <t>　※　名簿を作成し、提出してください。</t>
    <phoneticPr fontId="1"/>
  </si>
  <si>
    <t>○使用予定</t>
    <rPh sb="1" eb="3">
      <t>シヨウ</t>
    </rPh>
    <rPh sb="3" eb="5">
      <t>ヨテイ</t>
    </rPh>
    <phoneticPr fontId="1"/>
  </si>
  <si>
    <t>○使用料（自動計算）</t>
    <rPh sb="1" eb="4">
      <t>シヨウリョウ</t>
    </rPh>
    <rPh sb="5" eb="7">
      <t>ジドウ</t>
    </rPh>
    <rPh sb="7" eb="9">
      <t>ケイサン</t>
    </rPh>
    <phoneticPr fontId="1"/>
  </si>
  <si>
    <t>【イベント当日】</t>
    <rPh sb="5" eb="7">
      <t>トウジツ</t>
    </rPh>
    <phoneticPr fontId="1"/>
  </si>
  <si>
    <t>【準備・片付】</t>
    <rPh sb="1" eb="3">
      <t>ジュンビ</t>
    </rPh>
    <rPh sb="4" eb="6">
      <t>カタヅ</t>
    </rPh>
    <phoneticPr fontId="1"/>
  </si>
  <si>
    <t>【合計】</t>
    <rPh sb="1" eb="3">
      <t>ゴウケイ</t>
    </rPh>
    <phoneticPr fontId="1"/>
  </si>
  <si>
    <t>使用料（税抜）</t>
    <rPh sb="0" eb="3">
      <t>シヨウリョウ</t>
    </rPh>
    <rPh sb="4" eb="6">
      <t>ゼイヌ</t>
    </rPh>
    <phoneticPr fontId="1"/>
  </si>
  <si>
    <t>〈内訳〉</t>
    <rPh sb="1" eb="3">
      <t>ウチワケ</t>
    </rPh>
    <phoneticPr fontId="1"/>
  </si>
  <si>
    <t>（例）第1駐車場のみ使用する場合　15,930㎡</t>
    <rPh sb="1" eb="2">
      <t>レイ</t>
    </rPh>
    <rPh sb="3" eb="8">
      <t>ダイイチチュウシャジョウ</t>
    </rPh>
    <rPh sb="10" eb="12">
      <t>シヨウ</t>
    </rPh>
    <rPh sb="14" eb="16">
      <t>バアイ</t>
    </rPh>
    <phoneticPr fontId="1"/>
  </si>
  <si>
    <t>（例）法人5社、個人5名が出店する場合　10名</t>
    <rPh sb="1" eb="2">
      <t>レイ</t>
    </rPh>
    <rPh sb="3" eb="5">
      <t>ホウジン</t>
    </rPh>
    <rPh sb="6" eb="7">
      <t>シャ</t>
    </rPh>
    <rPh sb="8" eb="10">
      <t>コジン</t>
    </rPh>
    <rPh sb="11" eb="12">
      <t>メイ</t>
    </rPh>
    <rPh sb="13" eb="15">
      <t>シュッテン</t>
    </rPh>
    <rPh sb="17" eb="19">
      <t>バアイ</t>
    </rPh>
    <rPh sb="22" eb="23">
      <t>メイ</t>
    </rPh>
    <phoneticPr fontId="1"/>
  </si>
  <si>
    <t>（例）3m×3m×10張り=90㎡、2m×5m×1=10㎡</t>
    <rPh sb="1" eb="2">
      <t>レイ</t>
    </rPh>
    <rPh sb="11" eb="12">
      <t>ハ</t>
    </rPh>
    <phoneticPr fontId="1"/>
  </si>
  <si>
    <t>①イベント等で使用する面積</t>
    <rPh sb="5" eb="6">
      <t>トウ</t>
    </rPh>
    <rPh sb="7" eb="9">
      <t>シヨウ</t>
    </rPh>
    <rPh sb="11" eb="13">
      <t>メンセキ</t>
    </rPh>
    <phoneticPr fontId="1"/>
  </si>
  <si>
    <t>②物品販売等を行う個人・法人</t>
    <rPh sb="1" eb="3">
      <t>ブッピン</t>
    </rPh>
    <rPh sb="3" eb="5">
      <t>ハンバイ</t>
    </rPh>
    <rPh sb="5" eb="6">
      <t>トウ</t>
    </rPh>
    <rPh sb="7" eb="8">
      <t>オコナ</t>
    </rPh>
    <rPh sb="9" eb="11">
      <t>コジン</t>
    </rPh>
    <rPh sb="12" eb="14">
      <t>ホウジン</t>
    </rPh>
    <phoneticPr fontId="1"/>
  </si>
  <si>
    <t>③物品販売等のために使用する面積
（テント等の面積）</t>
    <rPh sb="1" eb="3">
      <t>ブッピン</t>
    </rPh>
    <rPh sb="3" eb="5">
      <t>ハンバイ</t>
    </rPh>
    <rPh sb="5" eb="6">
      <t>トウ</t>
    </rPh>
    <rPh sb="10" eb="12">
      <t>シヨウ</t>
    </rPh>
    <rPh sb="14" eb="16">
      <t>メンセキ</t>
    </rPh>
    <rPh sb="21" eb="22">
      <t>トウ</t>
    </rPh>
    <rPh sb="23" eb="25">
      <t>メンセキ</t>
    </rPh>
    <phoneticPr fontId="1"/>
  </si>
  <si>
    <t>計</t>
    <rPh sb="0" eb="1">
      <t>ケイ</t>
    </rPh>
    <phoneticPr fontId="1"/>
  </si>
  <si>
    <t>黄色いセル</t>
    <rPh sb="0" eb="2">
      <t>キイロ</t>
    </rPh>
    <phoneticPr fontId="1"/>
  </si>
  <si>
    <t>に数値等を入力してください。</t>
  </si>
  <si>
    <t>準備・片付日</t>
    <rPh sb="0" eb="2">
      <t>ジュンビ</t>
    </rPh>
    <rPh sb="3" eb="5">
      <t>カタヅ</t>
    </rPh>
    <rPh sb="5" eb="6">
      <t>ビ</t>
    </rPh>
    <phoneticPr fontId="1"/>
  </si>
  <si>
    <t>使用者</t>
    <rPh sb="0" eb="3">
      <t>シヨウシャ</t>
    </rPh>
    <phoneticPr fontId="1"/>
  </si>
  <si>
    <t>イベント名称</t>
    <rPh sb="4" eb="5">
      <t>メイ</t>
    </rPh>
    <phoneticPr fontId="1"/>
  </si>
  <si>
    <t>不特定多数の参加</t>
    <rPh sb="0" eb="3">
      <t>フトクテイ</t>
    </rPh>
    <rPh sb="3" eb="5">
      <t>タスウ</t>
    </rPh>
    <rPh sb="6" eb="8">
      <t>サンカ</t>
    </rPh>
    <phoneticPr fontId="1"/>
  </si>
  <si>
    <t>使用料積算（無料イベントの場合）</t>
    <rPh sb="0" eb="3">
      <t>シヨウリョウ</t>
    </rPh>
    <rPh sb="3" eb="5">
      <t>セキサン</t>
    </rPh>
    <rPh sb="6" eb="8">
      <t>ムリョウ</t>
    </rPh>
    <rPh sb="13" eb="15">
      <t>バアイ</t>
    </rPh>
    <phoneticPr fontId="1"/>
  </si>
  <si>
    <t>使用目的（イベント名称）</t>
    <rPh sb="0" eb="2">
      <t>シヨウ</t>
    </rPh>
    <rPh sb="2" eb="4">
      <t>モクテキ</t>
    </rPh>
    <rPh sb="9" eb="11">
      <t>メイショウ</t>
    </rPh>
    <phoneticPr fontId="1"/>
  </si>
  <si>
    <t>使用日時</t>
    <rPh sb="0" eb="2">
      <t>シヨウ</t>
    </rPh>
    <rPh sb="2" eb="4">
      <t>ニチジ</t>
    </rPh>
    <phoneticPr fontId="1"/>
  </si>
  <si>
    <t>使用料/日</t>
    <rPh sb="0" eb="3">
      <t>シヨウリョウ</t>
    </rPh>
    <rPh sb="4" eb="5">
      <t>ヒ</t>
    </rPh>
    <phoneticPr fontId="1"/>
  </si>
  <si>
    <t>⑤業としての映画等の撮影</t>
    <rPh sb="1" eb="2">
      <t>ゴウ</t>
    </rPh>
    <rPh sb="6" eb="8">
      <t>エイガ</t>
    </rPh>
    <rPh sb="8" eb="9">
      <t>トウ</t>
    </rPh>
    <rPh sb="10" eb="12">
      <t>サツエイ</t>
    </rPh>
    <phoneticPr fontId="1"/>
  </si>
  <si>
    <t>台</t>
    <rPh sb="0" eb="1">
      <t>ダイ</t>
    </rPh>
    <phoneticPr fontId="1"/>
  </si>
  <si>
    <t>　写真機一台600円</t>
    <rPh sb="1" eb="4">
      <t>シャシンキ</t>
    </rPh>
    <rPh sb="4" eb="6">
      <t>イチダイ</t>
    </rPh>
    <rPh sb="9" eb="10">
      <t>エン</t>
    </rPh>
    <phoneticPr fontId="1"/>
  </si>
  <si>
    <t>　14,600円/日</t>
    <rPh sb="7" eb="8">
      <t>エン</t>
    </rPh>
    <rPh sb="9" eb="10">
      <t>ニチ</t>
    </rPh>
    <phoneticPr fontId="1"/>
  </si>
  <si>
    <t>写真の撮影</t>
    <rPh sb="0" eb="2">
      <t>シャシン</t>
    </rPh>
    <rPh sb="3" eb="5">
      <t>サツエイ</t>
    </rPh>
    <phoneticPr fontId="1"/>
  </si>
  <si>
    <t>④業としての写真の撮影</t>
    <rPh sb="1" eb="2">
      <t>ゴウ</t>
    </rPh>
    <rPh sb="6" eb="8">
      <t>シャシン</t>
    </rPh>
    <rPh sb="9" eb="11">
      <t>サツエイ</t>
    </rPh>
    <phoneticPr fontId="1"/>
  </si>
  <si>
    <t>映画等の撮影</t>
    <rPh sb="0" eb="2">
      <t>エイガ</t>
    </rPh>
    <rPh sb="2" eb="3">
      <t>トウ</t>
    </rPh>
    <rPh sb="4" eb="6">
      <t>サツエイ</t>
    </rPh>
    <phoneticPr fontId="1"/>
  </si>
  <si>
    <t>14,600円/日</t>
    <rPh sb="6" eb="7">
      <t>エン</t>
    </rPh>
    <rPh sb="8" eb="9">
      <t>ニチ</t>
    </rPh>
    <phoneticPr fontId="1"/>
  </si>
  <si>
    <t>あり・なし</t>
  </si>
  <si>
    <t>あり</t>
    <phoneticPr fontId="1"/>
  </si>
  <si>
    <t>なし</t>
    <phoneticPr fontId="1"/>
  </si>
  <si>
    <t>＿時＿分　～　＿時＿分</t>
    <rPh sb="1" eb="2">
      <t>ジ</t>
    </rPh>
    <rPh sb="3" eb="4">
      <t>フン</t>
    </rPh>
    <rPh sb="8" eb="9">
      <t>ジ</t>
    </rPh>
    <rPh sb="10" eb="11">
      <t>フン</t>
    </rPh>
    <phoneticPr fontId="1"/>
  </si>
  <si>
    <t>名
・
社</t>
    <rPh sb="0" eb="1">
      <t>メイ</t>
    </rPh>
    <rPh sb="4" eb="5">
      <t>シャ</t>
    </rPh>
    <phoneticPr fontId="1"/>
  </si>
  <si>
    <t>600円/台・日</t>
    <rPh sb="3" eb="4">
      <t>エン</t>
    </rPh>
    <rPh sb="5" eb="6">
      <t>ダイ</t>
    </rPh>
    <rPh sb="7" eb="8">
      <t>ニチ</t>
    </rPh>
    <phoneticPr fontId="1"/>
  </si>
  <si>
    <t>600円/名・日</t>
    <rPh sb="3" eb="4">
      <t>エン</t>
    </rPh>
    <rPh sb="5" eb="6">
      <t>メイ</t>
    </rPh>
    <rPh sb="7" eb="8">
      <t>ニチ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</si>
  <si>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</si>
  <si>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</si>
  <si>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</si>
  <si>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</si>
  <si>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</si>
  <si>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</si>
  <si>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</si>
  <si>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</si>
  <si>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</si>
  <si>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8円/㎡</t>
    <rPh sb="1" eb="2">
      <t>エン</t>
    </rPh>
    <phoneticPr fontId="1"/>
  </si>
  <si>
    <t>11円/㎡</t>
    <rPh sb="2" eb="3">
      <t>エン</t>
    </rPh>
    <phoneticPr fontId="1"/>
  </si>
  <si>
    <t>1</t>
  </si>
  <si>
    <t>0</t>
  </si>
  <si>
    <t>0</t>
    <phoneticPr fontId="1"/>
  </si>
  <si>
    <t>令和７年＿月＿日　～　令和７年＿月＿日　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</si>
</sst>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&quot;㎡&quot;"/>
    <numFmt numFmtId="178" formatCode="#&quot;名&quot;\(&quot;社&quot;\)"/>
    <numFmt numFmtId="179" formatCode="#,###&quot;㎡&quot;"/>
    <numFmt numFmtId="180" formatCode="#&quot;台&quot;"/>
    <numFmt numFmtId="181" formatCode="#&quot;日&quot;"/>
    <numFmt numFmtId="182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4"/>
      <color rgb="FFFF0000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FF0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Border="1" applyAlignment="1"/>
    <xf numFmtId="49" fontId="0" fillId="0" borderId="12" xfId="0" applyNumberForma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18" xfId="0" applyNumberFormat="1" applyBorder="1" applyAlignment="1">
      <alignment horizontal="left" vertical="center"/>
    </xf>
    <xf numFmtId="49" fontId="0" fillId="4" borderId="0" xfId="0" applyNumberFormat="1" applyFill="1"/>
    <xf numFmtId="49" fontId="0" fillId="4" borderId="0" xfId="0" applyNumberFormat="1" applyFill="1" applyAlignment="1">
      <alignment horizontal="left" vertical="top" wrapText="1"/>
    </xf>
    <xf numFmtId="49" fontId="0" fillId="4" borderId="1" xfId="0" applyNumberFormat="1" applyFill="1" applyBorder="1" applyAlignment="1">
      <alignment horizontal="left" vertical="center" wrapText="1"/>
    </xf>
    <xf numFmtId="49" fontId="0" fillId="4" borderId="0" xfId="0" applyNumberFormat="1" applyFill="1" applyAlignment="1">
      <alignment horizontal="center" vertical="center"/>
    </xf>
    <xf numFmtId="49" fontId="0" fillId="4" borderId="3" xfId="0" applyNumberFormat="1" applyFill="1" applyBorder="1" applyAlignment="1">
      <alignment horizontal="left" vertical="center" wrapText="1"/>
    </xf>
    <xf numFmtId="49" fontId="2" fillId="4" borderId="0" xfId="0" applyNumberFormat="1" applyFon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/>
    </xf>
    <xf numFmtId="49" fontId="0" fillId="4" borderId="0" xfId="0" applyNumberFormat="1" applyFill="1" applyAlignment="1">
      <alignment horizontal="left" vertical="top"/>
    </xf>
    <xf numFmtId="49" fontId="0" fillId="4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left" vertical="center" indent="1"/>
      <protection locked="0"/>
    </xf>
    <xf numFmtId="49" fontId="0" fillId="4" borderId="2" xfId="0" applyNumberFormat="1" applyFill="1" applyBorder="1" applyAlignment="1" applyProtection="1">
      <alignment horizontal="left" vertical="center" indent="1"/>
      <protection locked="0"/>
    </xf>
    <xf numFmtId="49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4" borderId="3" xfId="0" applyNumberFormat="1" applyFon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left" vertical="center" inden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" xfId="0" applyNumberFormat="1" applyFill="1" applyBorder="1" applyAlignment="1" applyProtection="1">
      <alignment horizontal="center" vertical="center"/>
      <protection locked="0"/>
    </xf>
    <xf numFmtId="38" fontId="0" fillId="4" borderId="0" xfId="1" applyFont="1" applyFill="1" applyBorder="1" applyAlignment="1">
      <alignment horizontal="right" vertical="center"/>
    </xf>
    <xf numFmtId="38" fontId="0" fillId="4" borderId="0" xfId="1" applyFont="1" applyFill="1" applyBorder="1" applyAlignment="1"/>
    <xf numFmtId="49" fontId="3" fillId="4" borderId="0" xfId="0" applyNumberFormat="1" applyFont="1" applyFill="1" applyAlignment="1">
      <alignment horizontal="left" vertical="top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9" fontId="0" fillId="4" borderId="27" xfId="0" applyNumberFormat="1" applyFill="1" applyBorder="1"/>
    <xf numFmtId="49" fontId="6" fillId="4" borderId="27" xfId="0" applyNumberFormat="1" applyFont="1" applyFill="1" applyBorder="1" applyAlignment="1">
      <alignment horizontal="left" vertical="top"/>
    </xf>
    <xf numFmtId="38" fontId="0" fillId="4" borderId="27" xfId="1" applyFont="1" applyFill="1" applyBorder="1" applyAlignment="1">
      <alignment horizontal="right" vertical="center"/>
    </xf>
    <xf numFmtId="38" fontId="0" fillId="4" borderId="27" xfId="1" applyFont="1" applyFill="1" applyBorder="1" applyAlignment="1"/>
    <xf numFmtId="49" fontId="0" fillId="4" borderId="27" xfId="0" applyNumberFormat="1" applyFill="1" applyBorder="1" applyAlignment="1">
      <alignment horizontal="left" vertical="top"/>
    </xf>
    <xf numFmtId="49" fontId="0" fillId="4" borderId="27" xfId="0" applyNumberFormat="1" applyFill="1" applyBorder="1" applyAlignment="1">
      <alignment horizontal="left" vertical="center"/>
    </xf>
    <xf numFmtId="49" fontId="0" fillId="4" borderId="27" xfId="0" applyNumberFormat="1" applyFill="1" applyBorder="1" applyAlignment="1">
      <alignment horizontal="left" vertical="center" indent="1"/>
    </xf>
    <xf numFmtId="38" fontId="0" fillId="4" borderId="27" xfId="1" applyFont="1" applyFill="1" applyBorder="1" applyAlignment="1">
      <alignment horizontal="left" vertical="top"/>
    </xf>
    <xf numFmtId="49" fontId="7" fillId="4" borderId="0" xfId="0" applyNumberFormat="1" applyFont="1" applyFill="1" applyAlignment="1">
      <alignment horizontal="left" vertical="center"/>
    </xf>
    <xf numFmtId="49" fontId="0" fillId="4" borderId="0" xfId="0" applyNumberFormat="1" applyFill="1" applyAlignment="1">
      <alignment horizontal="left" vertical="center" indent="1"/>
    </xf>
    <xf numFmtId="38" fontId="0" fillId="4" borderId="0" xfId="1" applyFont="1" applyFill="1" applyBorder="1" applyAlignment="1">
      <alignment horizontal="left" vertical="top"/>
    </xf>
    <xf numFmtId="49" fontId="0" fillId="4" borderId="28" xfId="0" applyNumberFormat="1" applyFill="1" applyBorder="1" applyAlignment="1">
      <alignment horizontal="left" vertical="top"/>
    </xf>
    <xf numFmtId="49" fontId="0" fillId="4" borderId="0" xfId="0" applyNumberForma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left"/>
    </xf>
    <xf numFmtId="38" fontId="0" fillId="4" borderId="0" xfId="1" applyFont="1" applyFill="1" applyBorder="1" applyAlignment="1">
      <alignment horizontal="left"/>
    </xf>
    <xf numFmtId="49" fontId="0" fillId="4" borderId="4" xfId="0" applyNumberFormat="1" applyFill="1" applyBorder="1" applyAlignment="1">
      <alignment horizontal="left" vertical="center" wrapText="1"/>
    </xf>
    <xf numFmtId="38" fontId="0" fillId="4" borderId="2" xfId="1" applyFont="1" applyFill="1" applyBorder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 vertical="center"/>
    </xf>
    <xf numFmtId="38" fontId="0" fillId="4" borderId="4" xfId="1" applyFont="1" applyFill="1" applyBorder="1" applyAlignment="1">
      <alignment horizontal="center" vertical="center"/>
    </xf>
    <xf numFmtId="38" fontId="0" fillId="4" borderId="3" xfId="1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left" wrapText="1"/>
    </xf>
    <xf numFmtId="38" fontId="0" fillId="4" borderId="0" xfId="1" applyFont="1" applyFill="1" applyBorder="1" applyAlignment="1">
      <alignment horizontal="right"/>
    </xf>
    <xf numFmtId="38" fontId="0" fillId="4" borderId="1" xfId="1" applyFont="1" applyFill="1" applyBorder="1" applyAlignment="1">
      <alignment horizontal="center" vertical="center"/>
    </xf>
    <xf numFmtId="49" fontId="0" fillId="4" borderId="28" xfId="0" applyNumberFormat="1" applyFill="1" applyBorder="1"/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 indent="1"/>
    </xf>
    <xf numFmtId="49" fontId="0" fillId="4" borderId="17" xfId="0" applyNumberFormat="1" applyFill="1" applyBorder="1" applyAlignment="1">
      <alignment horizontal="left" vertical="center" indent="1"/>
    </xf>
    <xf numFmtId="49" fontId="0" fillId="4" borderId="13" xfId="0" applyNumberFormat="1" applyFill="1" applyBorder="1" applyAlignment="1">
      <alignment horizontal="left" vertical="center"/>
    </xf>
    <xf numFmtId="49" fontId="0" fillId="4" borderId="14" xfId="0" applyNumberFormat="1" applyFill="1" applyBorder="1" applyAlignment="1">
      <alignment horizontal="left" vertical="center" indent="1"/>
    </xf>
    <xf numFmtId="49" fontId="6" fillId="4" borderId="0" xfId="0" applyNumberFormat="1" applyFont="1" applyFill="1" applyAlignment="1">
      <alignment horizontal="left" vertical="top"/>
    </xf>
    <xf numFmtId="49" fontId="5" fillId="4" borderId="15" xfId="0" applyNumberFormat="1" applyFont="1" applyFill="1" applyBorder="1" applyAlignment="1">
      <alignment horizontal="left" vertical="top"/>
    </xf>
    <xf numFmtId="49" fontId="0" fillId="4" borderId="17" xfId="0" applyNumberFormat="1" applyFill="1" applyBorder="1" applyAlignment="1">
      <alignment horizontal="left" vertical="top" indent="1"/>
    </xf>
    <xf numFmtId="49" fontId="0" fillId="0" borderId="22" xfId="0" applyNumberFormat="1" applyBorder="1" applyAlignment="1">
      <alignment horizontal="left" vertical="center" indent="1"/>
    </xf>
    <xf numFmtId="177" fontId="0" fillId="4" borderId="0" xfId="1" applyNumberFormat="1" applyFont="1" applyFill="1" applyBorder="1" applyAlignment="1">
      <alignment horizontal="right" vertical="center" shrinkToFit="1"/>
    </xf>
    <xf numFmtId="177" fontId="0" fillId="4" borderId="6" xfId="1" applyNumberFormat="1" applyFont="1" applyFill="1" applyBorder="1" applyAlignment="1">
      <alignment horizontal="center" vertical="center" shrinkToFit="1"/>
    </xf>
    <xf numFmtId="49" fontId="0" fillId="5" borderId="23" xfId="0" applyNumberFormat="1" applyFill="1" applyBorder="1" applyAlignment="1">
      <alignment horizontal="center" vertical="center" wrapText="1"/>
    </xf>
    <xf numFmtId="38" fontId="0" fillId="5" borderId="23" xfId="1" applyFont="1" applyFill="1" applyBorder="1" applyAlignment="1">
      <alignment horizontal="center" vertical="center"/>
    </xf>
    <xf numFmtId="38" fontId="0" fillId="5" borderId="26" xfId="1" applyFont="1" applyFill="1" applyBorder="1" applyAlignment="1">
      <alignment horizontal="right" vertical="center"/>
    </xf>
    <xf numFmtId="38" fontId="0" fillId="5" borderId="26" xfId="1" applyFont="1" applyFill="1" applyBorder="1" applyAlignment="1">
      <alignment horizontal="left" vertical="top"/>
    </xf>
    <xf numFmtId="38" fontId="0" fillId="5" borderId="25" xfId="1" applyFont="1" applyFill="1" applyBorder="1" applyAlignment="1">
      <alignment horizontal="left" vertical="top"/>
    </xf>
    <xf numFmtId="49" fontId="0" fillId="5" borderId="3" xfId="0" applyNumberFormat="1" applyFill="1" applyBorder="1" applyAlignment="1">
      <alignment horizontal="center" vertical="center" shrinkToFit="1"/>
    </xf>
    <xf numFmtId="38" fontId="0" fillId="5" borderId="3" xfId="1" applyFont="1" applyFill="1" applyBorder="1" applyAlignment="1">
      <alignment horizontal="center" vertical="center"/>
    </xf>
    <xf numFmtId="182" fontId="0" fillId="0" borderId="0" xfId="0" applyNumberFormat="1"/>
    <xf numFmtId="49" fontId="14" fillId="4" borderId="1" xfId="0" applyNumberFormat="1" applyFont="1" applyFill="1" applyBorder="1" applyAlignment="1">
      <alignment horizontal="distributed" vertical="center" wrapText="1" indent="1"/>
    </xf>
    <xf numFmtId="38" fontId="14" fillId="4" borderId="1" xfId="1" applyFont="1" applyFill="1" applyBorder="1" applyAlignment="1"/>
    <xf numFmtId="38" fontId="0" fillId="3" borderId="5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  <xf numFmtId="49" fontId="5" fillId="4" borderId="0" xfId="0" applyNumberFormat="1" applyFont="1" applyFill="1"/>
    <xf numFmtId="49" fontId="15" fillId="3" borderId="0" xfId="0" applyNumberFormat="1" applyFont="1" applyFill="1" applyAlignment="1">
      <alignment horizontal="center" vertical="center"/>
    </xf>
    <xf numFmtId="49" fontId="16" fillId="4" borderId="0" xfId="0" applyNumberFormat="1" applyFont="1" applyFill="1" applyAlignment="1">
      <alignment vertical="center"/>
    </xf>
    <xf numFmtId="38" fontId="10" fillId="4" borderId="0" xfId="1" applyFont="1" applyFill="1" applyBorder="1" applyAlignment="1">
      <alignment horizontal="right" vertical="center"/>
    </xf>
    <xf numFmtId="38" fontId="10" fillId="4" borderId="0" xfId="1" applyFont="1" applyFill="1" applyBorder="1" applyAlignment="1"/>
    <xf numFmtId="49" fontId="10" fillId="0" borderId="0" xfId="0" applyNumberFormat="1" applyFont="1"/>
    <xf numFmtId="182" fontId="10" fillId="0" borderId="0" xfId="0" applyNumberFormat="1" applyFont="1"/>
    <xf numFmtId="49" fontId="14" fillId="2" borderId="1" xfId="0" applyNumberFormat="1" applyFont="1" applyFill="1" applyBorder="1" applyAlignment="1">
      <alignment horizontal="distributed" vertical="center" wrapText="1" indent="1"/>
    </xf>
    <xf numFmtId="38" fontId="14" fillId="2" borderId="1" xfId="1" applyFont="1" applyFill="1" applyBorder="1" applyAlignment="1"/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17" fillId="4" borderId="0" xfId="0" applyNumberFormat="1" applyFont="1" applyFill="1" applyAlignment="1">
      <alignment horizontal="center" vertical="top"/>
    </xf>
    <xf numFmtId="49" fontId="18" fillId="4" borderId="0" xfId="0" applyNumberFormat="1" applyFont="1" applyFill="1" applyAlignment="1">
      <alignment horizontal="center" vertical="top"/>
    </xf>
    <xf numFmtId="49" fontId="0" fillId="0" borderId="6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81" fontId="0" fillId="5" borderId="31" xfId="1" applyNumberFormat="1" applyFont="1" applyFill="1" applyBorder="1" applyAlignment="1">
      <alignment horizontal="center" vertical="center"/>
    </xf>
    <xf numFmtId="181" fontId="0" fillId="5" borderId="32" xfId="1" applyNumberFormat="1" applyFont="1" applyFill="1" applyBorder="1" applyAlignment="1">
      <alignment horizontal="center" vertical="center"/>
    </xf>
    <xf numFmtId="181" fontId="0" fillId="5" borderId="33" xfId="1" applyNumberFormat="1" applyFont="1" applyFill="1" applyBorder="1" applyAlignment="1">
      <alignment horizontal="center" vertical="center"/>
    </xf>
    <xf numFmtId="177" fontId="0" fillId="4" borderId="13" xfId="1" applyNumberFormat="1" applyFont="1" applyFill="1" applyBorder="1" applyAlignment="1">
      <alignment horizontal="center" vertical="center"/>
    </xf>
    <xf numFmtId="177" fontId="0" fillId="4" borderId="14" xfId="1" applyNumberFormat="1" applyFont="1" applyFill="1" applyBorder="1" applyAlignment="1">
      <alignment horizontal="center" vertical="center"/>
    </xf>
    <xf numFmtId="177" fontId="0" fillId="4" borderId="12" xfId="1" applyNumberFormat="1" applyFont="1" applyFill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0" fillId="4" borderId="12" xfId="0" applyNumberFormat="1" applyFill="1" applyBorder="1" applyAlignment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6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9" xfId="0" applyNumberFormat="1" applyFont="1" applyBorder="1" applyAlignment="1">
      <alignment horizontal="left" vertical="top" wrapText="1" indent="1"/>
    </xf>
    <xf numFmtId="49" fontId="5" fillId="0" borderId="20" xfId="0" applyNumberFormat="1" applyFont="1" applyBorder="1" applyAlignment="1">
      <alignment horizontal="left" vertical="top" wrapText="1" indent="1"/>
    </xf>
    <xf numFmtId="49" fontId="5" fillId="0" borderId="21" xfId="0" applyNumberFormat="1" applyFont="1" applyBorder="1" applyAlignment="1">
      <alignment horizontal="left" vertical="top" wrapText="1" indent="1"/>
    </xf>
    <xf numFmtId="49" fontId="0" fillId="0" borderId="2" xfId="0" applyNumberForma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/>
    </xf>
    <xf numFmtId="38" fontId="0" fillId="3" borderId="5" xfId="1" applyFont="1" applyFill="1" applyBorder="1" applyAlignment="1" applyProtection="1">
      <alignment horizontal="right" vertical="center"/>
      <protection locked="0"/>
    </xf>
    <xf numFmtId="38" fontId="0" fillId="3" borderId="15" xfId="1" applyFont="1" applyFill="1" applyBorder="1" applyAlignment="1" applyProtection="1">
      <alignment horizontal="right" vertical="center"/>
      <protection locked="0"/>
    </xf>
    <xf numFmtId="49" fontId="0" fillId="0" borderId="5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38" fontId="0" fillId="3" borderId="9" xfId="1" applyFont="1" applyFill="1" applyBorder="1" applyAlignment="1" applyProtection="1">
      <alignment horizontal="right" vertical="center"/>
      <protection locked="0"/>
    </xf>
    <xf numFmtId="38" fontId="0" fillId="3" borderId="5" xfId="1" applyFont="1" applyFill="1" applyBorder="1" applyAlignment="1" applyProtection="1">
      <alignment vertical="center"/>
      <protection locked="0"/>
    </xf>
    <xf numFmtId="38" fontId="0" fillId="3" borderId="9" xfId="1" applyFont="1" applyFill="1" applyBorder="1" applyAlignment="1" applyProtection="1">
      <alignment vertical="center"/>
      <protection locked="0"/>
    </xf>
    <xf numFmtId="38" fontId="0" fillId="4" borderId="13" xfId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38" fontId="14" fillId="5" borderId="9" xfId="1" applyFont="1" applyFill="1" applyBorder="1" applyAlignment="1">
      <alignment horizontal="right" vertical="center"/>
    </xf>
    <xf numFmtId="0" fontId="14" fillId="5" borderId="11" xfId="0" applyFont="1" applyFill="1" applyBorder="1" applyAlignment="1">
      <alignment horizontal="right" vertical="center"/>
    </xf>
    <xf numFmtId="38" fontId="0" fillId="5" borderId="24" xfId="1" applyFont="1" applyFill="1" applyBorder="1" applyAlignment="1">
      <alignment horizontal="right" vertical="center"/>
    </xf>
    <xf numFmtId="0" fontId="0" fillId="5" borderId="25" xfId="0" applyFill="1" applyBorder="1" applyAlignment="1">
      <alignment horizontal="right" vertical="center"/>
    </xf>
    <xf numFmtId="49" fontId="0" fillId="0" borderId="17" xfId="0" applyNumberFormat="1" applyBorder="1" applyAlignment="1">
      <alignment horizontal="center" vertical="center"/>
    </xf>
    <xf numFmtId="178" fontId="0" fillId="4" borderId="7" xfId="1" applyNumberFormat="1" applyFont="1" applyFill="1" applyBorder="1" applyAlignment="1">
      <alignment horizontal="center" vertical="center"/>
    </xf>
    <xf numFmtId="178" fontId="0" fillId="4" borderId="0" xfId="1" applyNumberFormat="1" applyFont="1" applyFill="1" applyBorder="1" applyAlignment="1">
      <alignment horizontal="center" vertical="center"/>
    </xf>
    <xf numFmtId="178" fontId="0" fillId="4" borderId="8" xfId="1" applyNumberFormat="1" applyFont="1" applyFill="1" applyBorder="1" applyAlignment="1">
      <alignment horizontal="center" vertical="center"/>
    </xf>
    <xf numFmtId="179" fontId="0" fillId="4" borderId="7" xfId="1" applyNumberFormat="1" applyFont="1" applyFill="1" applyBorder="1" applyAlignment="1">
      <alignment horizontal="center" vertical="center"/>
    </xf>
    <xf numFmtId="179" fontId="0" fillId="4" borderId="0" xfId="1" applyNumberFormat="1" applyFont="1" applyFill="1" applyBorder="1" applyAlignment="1">
      <alignment horizontal="center" vertical="center"/>
    </xf>
    <xf numFmtId="179" fontId="0" fillId="4" borderId="8" xfId="1" applyNumberFormat="1" applyFont="1" applyFill="1" applyBorder="1" applyAlignment="1">
      <alignment horizontal="center" vertical="center"/>
    </xf>
    <xf numFmtId="180" fontId="0" fillId="4" borderId="7" xfId="1" applyNumberFormat="1" applyFont="1" applyFill="1" applyBorder="1" applyAlignment="1">
      <alignment horizontal="center" vertical="center"/>
    </xf>
    <xf numFmtId="180" fontId="0" fillId="4" borderId="0" xfId="1" applyNumberFormat="1" applyFont="1" applyFill="1" applyBorder="1" applyAlignment="1">
      <alignment horizontal="center" vertical="center"/>
    </xf>
    <xf numFmtId="180" fontId="0" fillId="4" borderId="8" xfId="1" applyNumberFormat="1" applyFont="1" applyFill="1" applyBorder="1" applyAlignment="1">
      <alignment horizontal="center" vertical="center"/>
    </xf>
    <xf numFmtId="181" fontId="0" fillId="4" borderId="7" xfId="1" applyNumberFormat="1" applyFont="1" applyFill="1" applyBorder="1" applyAlignment="1">
      <alignment horizontal="center" vertical="center"/>
    </xf>
    <xf numFmtId="181" fontId="0" fillId="4" borderId="0" xfId="1" applyNumberFormat="1" applyFont="1" applyFill="1" applyBorder="1" applyAlignment="1">
      <alignment horizontal="center" vertical="center"/>
    </xf>
    <xf numFmtId="181" fontId="0" fillId="4" borderId="8" xfId="1" applyNumberFormat="1" applyFont="1" applyFill="1" applyBorder="1" applyAlignment="1">
      <alignment horizontal="center" vertical="center"/>
    </xf>
    <xf numFmtId="176" fontId="0" fillId="3" borderId="9" xfId="0" applyNumberFormat="1" applyFill="1" applyBorder="1" applyAlignment="1" applyProtection="1">
      <alignment horizontal="center" vertical="center" shrinkToFit="1"/>
      <protection locked="0"/>
    </xf>
    <xf numFmtId="176" fontId="0" fillId="3" borderId="11" xfId="0" applyNumberFormat="1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4" borderId="13" xfId="0" applyNumberForma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right" vertical="center"/>
    </xf>
    <xf numFmtId="38" fontId="0" fillId="4" borderId="6" xfId="1" applyFont="1" applyFill="1" applyBorder="1" applyAlignment="1">
      <alignment horizontal="right" vertical="center"/>
    </xf>
    <xf numFmtId="38" fontId="0" fillId="4" borderId="7" xfId="1" applyFont="1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38" fontId="0" fillId="4" borderId="9" xfId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</xdr:colOff>
      <xdr:row>14</xdr:row>
      <xdr:rowOff>62865</xdr:rowOff>
    </xdr:from>
    <xdr:to>
      <xdr:col>4</xdr:col>
      <xdr:colOff>546735</xdr:colOff>
      <xdr:row>14</xdr:row>
      <xdr:rowOff>348615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23560" y="4682490"/>
          <a:ext cx="428625" cy="2857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866775</xdr:colOff>
      <xdr:row>14</xdr:row>
      <xdr:rowOff>38100</xdr:rowOff>
    </xdr:from>
    <xdr:to>
      <xdr:col>5</xdr:col>
      <xdr:colOff>561975</xdr:colOff>
      <xdr:row>15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72225" y="4657725"/>
          <a:ext cx="200977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プルダウンによる選択か該当項目を囲んでください。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6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8" x14ac:dyDescent="0.45"/>
  <cols>
    <col min="1" max="1" width="1.19921875" style="1" customWidth="1"/>
    <col min="2" max="2" width="29.59765625" style="2" bestFit="1" customWidth="1"/>
    <col min="3" max="3" width="40.09765625" style="1" bestFit="1" customWidth="1"/>
    <col min="4" max="4" width="1.19921875" style="1" customWidth="1"/>
    <col min="5" max="5" width="30.3984375" style="1" bestFit="1" customWidth="1"/>
    <col min="6" max="9" width="9" style="1"/>
    <col min="10" max="10" width="0" style="1" hidden="1" customWidth="1"/>
    <col min="11" max="16384" width="9" style="1"/>
  </cols>
  <sheetData>
    <row r="1" spans="1:10" ht="8.25" customHeight="1" x14ac:dyDescent="0.45">
      <c r="A1" s="12"/>
      <c r="B1" s="96" t="s">
        <v>0</v>
      </c>
      <c r="C1" s="96"/>
      <c r="D1" s="12"/>
    </row>
    <row r="2" spans="1:10" ht="18" customHeight="1" x14ac:dyDescent="0.45">
      <c r="B2" s="96"/>
      <c r="C2" s="96"/>
      <c r="D2" s="12"/>
    </row>
    <row r="3" spans="1:10" ht="8.25" customHeight="1" x14ac:dyDescent="0.45">
      <c r="A3" s="12"/>
      <c r="B3" s="96"/>
      <c r="C3" s="96"/>
      <c r="D3" s="12"/>
    </row>
    <row r="4" spans="1:10" ht="8.25" customHeight="1" x14ac:dyDescent="0.45">
      <c r="A4" s="12"/>
      <c r="B4" s="97"/>
      <c r="C4" s="97"/>
      <c r="D4" s="12"/>
    </row>
    <row r="5" spans="1:10" ht="32.25" customHeight="1" x14ac:dyDescent="0.45">
      <c r="A5" s="12"/>
      <c r="B5" s="21" t="s">
        <v>47</v>
      </c>
      <c r="C5" s="23"/>
      <c r="D5" s="12"/>
      <c r="J5" s="1" t="s">
        <v>62</v>
      </c>
    </row>
    <row r="6" spans="1:10" ht="32.25" customHeight="1" x14ac:dyDescent="0.45">
      <c r="A6" s="12"/>
      <c r="B6" s="21" t="s">
        <v>51</v>
      </c>
      <c r="C6" s="24"/>
      <c r="D6" s="12"/>
      <c r="J6" s="1" t="s">
        <v>63</v>
      </c>
    </row>
    <row r="7" spans="1:10" ht="32.25" customHeight="1" x14ac:dyDescent="0.45">
      <c r="A7" s="12"/>
      <c r="B7" s="94" t="s">
        <v>52</v>
      </c>
      <c r="C7" s="25" t="s">
        <v>83</v>
      </c>
      <c r="D7" s="15"/>
      <c r="J7" s="1" t="s">
        <v>64</v>
      </c>
    </row>
    <row r="8" spans="1:10" ht="32.25" customHeight="1" x14ac:dyDescent="0.45">
      <c r="A8" s="12"/>
      <c r="B8" s="95"/>
      <c r="C8" s="26" t="s">
        <v>65</v>
      </c>
      <c r="D8" s="17"/>
    </row>
    <row r="9" spans="1:10" s="4" customFormat="1" ht="32.25" customHeight="1" x14ac:dyDescent="0.45">
      <c r="A9" s="18"/>
      <c r="B9" s="22" t="s">
        <v>1</v>
      </c>
      <c r="C9" s="27"/>
      <c r="D9" s="18"/>
    </row>
    <row r="10" spans="1:10" s="3" customFormat="1" ht="54.75" customHeight="1" x14ac:dyDescent="0.45">
      <c r="A10" s="19"/>
      <c r="B10" s="21" t="s">
        <v>2</v>
      </c>
      <c r="C10" s="23"/>
      <c r="D10" s="19"/>
    </row>
    <row r="11" spans="1:10" s="3" customFormat="1" ht="32.25" customHeight="1" x14ac:dyDescent="0.45">
      <c r="A11" s="19"/>
      <c r="B11" s="21" t="s">
        <v>8</v>
      </c>
      <c r="C11" s="28" t="s">
        <v>9</v>
      </c>
      <c r="D11" s="19"/>
    </row>
    <row r="12" spans="1:10" s="3" customFormat="1" ht="20.25" customHeight="1" x14ac:dyDescent="0.45">
      <c r="A12" s="19"/>
      <c r="B12" s="94" t="s">
        <v>3</v>
      </c>
      <c r="C12" s="29" t="s">
        <v>10</v>
      </c>
      <c r="D12" s="19"/>
    </row>
    <row r="13" spans="1:10" ht="20.25" customHeight="1" x14ac:dyDescent="0.45">
      <c r="A13" s="12"/>
      <c r="B13" s="95"/>
      <c r="C13" s="30" t="s">
        <v>11</v>
      </c>
      <c r="D13" s="12"/>
    </row>
    <row r="14" spans="1:10" s="4" customFormat="1" ht="32.25" customHeight="1" x14ac:dyDescent="0.45">
      <c r="A14" s="18"/>
      <c r="B14" s="21" t="s">
        <v>13</v>
      </c>
      <c r="C14" s="23"/>
      <c r="D14" s="18"/>
    </row>
    <row r="15" spans="1:10" s="4" customFormat="1" ht="32.25" customHeight="1" x14ac:dyDescent="0.45">
      <c r="A15" s="18"/>
      <c r="B15" s="21" t="s">
        <v>49</v>
      </c>
      <c r="C15" s="28" t="s">
        <v>62</v>
      </c>
      <c r="D15" s="18"/>
    </row>
    <row r="16" spans="1:10" s="3" customFormat="1" ht="32.25" customHeight="1" x14ac:dyDescent="0.45">
      <c r="A16" s="19"/>
      <c r="B16" s="21" t="s">
        <v>4</v>
      </c>
      <c r="C16" s="28" t="s">
        <v>62</v>
      </c>
      <c r="D16" s="19"/>
    </row>
    <row r="17" spans="1:4" ht="32.25" customHeight="1" x14ac:dyDescent="0.45">
      <c r="A17" s="12"/>
      <c r="B17" s="21" t="s">
        <v>5</v>
      </c>
      <c r="C17" s="28" t="s">
        <v>62</v>
      </c>
      <c r="D17" s="12"/>
    </row>
    <row r="18" spans="1:4" s="3" customFormat="1" ht="32.25" customHeight="1" x14ac:dyDescent="0.45">
      <c r="A18" s="19"/>
      <c r="B18" s="22" t="s">
        <v>6</v>
      </c>
      <c r="C18" s="28" t="s">
        <v>62</v>
      </c>
      <c r="D18" s="19"/>
    </row>
    <row r="19" spans="1:4" s="3" customFormat="1" ht="32.25" customHeight="1" x14ac:dyDescent="0.45">
      <c r="A19" s="19"/>
      <c r="B19" s="21" t="s">
        <v>7</v>
      </c>
      <c r="C19" s="28" t="s">
        <v>62</v>
      </c>
      <c r="D19" s="19"/>
    </row>
    <row r="20" spans="1:4" ht="32.25" customHeight="1" x14ac:dyDescent="0.45">
      <c r="A20" s="12"/>
      <c r="B20" s="21" t="s">
        <v>12</v>
      </c>
      <c r="C20" s="28" t="s">
        <v>62</v>
      </c>
      <c r="D20" s="12"/>
    </row>
    <row r="21" spans="1:4" ht="19.5" customHeight="1" x14ac:dyDescent="0.45">
      <c r="A21" s="12"/>
      <c r="B21" s="13"/>
      <c r="C21" s="12"/>
      <c r="D21" s="12"/>
    </row>
    <row r="22" spans="1:4" ht="19.5" customHeight="1" x14ac:dyDescent="0.45"/>
    <row r="23" spans="1:4" ht="19.5" customHeight="1" x14ac:dyDescent="0.45"/>
    <row r="24" spans="1:4" ht="19.5" customHeight="1" x14ac:dyDescent="0.45"/>
    <row r="25" spans="1:4" ht="19.5" customHeight="1" x14ac:dyDescent="0.45"/>
    <row r="26" spans="1:4" ht="19.5" customHeight="1" x14ac:dyDescent="0.45"/>
  </sheetData>
  <sheetProtection sheet="1" scenarios="1" selectLockedCells="1"/>
  <mergeCells count="3">
    <mergeCell ref="B12:B13"/>
    <mergeCell ref="B7:B8"/>
    <mergeCell ref="B1:C4"/>
  </mergeCells>
  <phoneticPr fontId="1"/>
  <dataValidations count="1">
    <dataValidation type="list" allowBlank="1" showInputMessage="1" showErrorMessage="1" sqref="C15:C20" xr:uid="{00000000-0002-0000-0000-000000000000}">
      <formula1>$J$5:$J$7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N46"/>
  <sheetViews>
    <sheetView view="pageBreakPreview" zoomScale="130" zoomScaleNormal="100" zoomScaleSheetLayoutView="130" workbookViewId="0"/>
  </sheetViews>
  <sheetFormatPr defaultColWidth="6.09765625" defaultRowHeight="18" x14ac:dyDescent="0.45"/>
  <cols>
    <col min="1" max="1" width="1.19921875" style="1" customWidth="1"/>
    <col min="2" max="2" width="17.69921875" style="2" customWidth="1"/>
    <col min="3" max="3" width="17.19921875" style="1" customWidth="1"/>
    <col min="4" max="4" width="7" style="7" bestFit="1" customWidth="1"/>
    <col min="5" max="5" width="3.8984375" style="1" customWidth="1"/>
    <col min="6" max="6" width="7" style="8" bestFit="1" customWidth="1"/>
    <col min="7" max="7" width="3.8984375" style="1" customWidth="1"/>
    <col min="8" max="8" width="7.09765625" style="1" bestFit="1" customWidth="1"/>
    <col min="9" max="9" width="1.19921875" style="1" customWidth="1"/>
    <col min="10" max="10" width="9" style="1" bestFit="1" customWidth="1"/>
    <col min="11" max="13" width="6.09765625" style="1"/>
    <col min="14" max="14" width="6.09765625" style="1" hidden="1" customWidth="1"/>
    <col min="15" max="16384" width="6.09765625" style="1"/>
  </cols>
  <sheetData>
    <row r="1" spans="1:14" ht="4.2" customHeight="1" x14ac:dyDescent="0.45">
      <c r="A1" s="12"/>
      <c r="B1" s="13"/>
      <c r="C1" s="12"/>
      <c r="D1" s="31"/>
      <c r="E1" s="12"/>
      <c r="F1" s="32"/>
      <c r="G1" s="12"/>
      <c r="H1" s="12"/>
      <c r="I1" s="12"/>
      <c r="N1" s="1" t="s">
        <v>82</v>
      </c>
    </row>
    <row r="2" spans="1:14" ht="21.6" customHeight="1" x14ac:dyDescent="0.45">
      <c r="B2" s="98" t="s">
        <v>21</v>
      </c>
      <c r="C2" s="99"/>
      <c r="D2" s="99"/>
      <c r="E2" s="99"/>
      <c r="F2" s="99"/>
      <c r="G2" s="99"/>
      <c r="H2" s="99"/>
      <c r="I2" s="12"/>
      <c r="N2" s="80" t="s">
        <v>69</v>
      </c>
    </row>
    <row r="3" spans="1:14" ht="7.5" customHeight="1" x14ac:dyDescent="0.45">
      <c r="A3" s="33"/>
      <c r="B3" s="13"/>
      <c r="C3" s="12"/>
      <c r="D3" s="31"/>
      <c r="E3" s="12"/>
      <c r="F3" s="32"/>
      <c r="G3" s="12"/>
      <c r="H3" s="12"/>
      <c r="I3" s="12"/>
      <c r="N3" s="80" t="s">
        <v>70</v>
      </c>
    </row>
    <row r="4" spans="1:14" s="90" customFormat="1" ht="12.6" customHeight="1" x14ac:dyDescent="0.4">
      <c r="A4" s="85"/>
      <c r="B4" s="86" t="s">
        <v>44</v>
      </c>
      <c r="C4" s="87" t="s">
        <v>45</v>
      </c>
      <c r="D4" s="88"/>
      <c r="E4" s="85"/>
      <c r="F4" s="89"/>
      <c r="G4" s="85"/>
      <c r="H4" s="85"/>
      <c r="I4" s="85"/>
      <c r="N4" s="91" t="s">
        <v>71</v>
      </c>
    </row>
    <row r="5" spans="1:14" ht="7.5" customHeight="1" x14ac:dyDescent="0.45">
      <c r="A5" s="12"/>
      <c r="B5" s="13"/>
      <c r="C5" s="12"/>
      <c r="D5" s="31"/>
      <c r="E5" s="12"/>
      <c r="F5" s="32"/>
      <c r="G5" s="12"/>
      <c r="H5" s="12"/>
      <c r="I5" s="12"/>
      <c r="N5" s="80" t="s">
        <v>72</v>
      </c>
    </row>
    <row r="6" spans="1:14" x14ac:dyDescent="0.45">
      <c r="A6" s="12"/>
      <c r="B6" s="34" t="s">
        <v>47</v>
      </c>
      <c r="C6" s="114" t="s">
        <v>48</v>
      </c>
      <c r="D6" s="114"/>
      <c r="E6" s="114"/>
      <c r="F6" s="114"/>
      <c r="G6" s="114"/>
      <c r="H6" s="115"/>
      <c r="I6" s="12"/>
      <c r="N6" s="80" t="s">
        <v>73</v>
      </c>
    </row>
    <row r="7" spans="1:14" ht="31.5" customHeight="1" x14ac:dyDescent="0.45">
      <c r="A7" s="12"/>
      <c r="B7" s="35" t="str">
        <f>IF('１　イベント確認'!C5="","",'１　イベント確認'!C5)</f>
        <v/>
      </c>
      <c r="C7" s="158" t="str">
        <f>IF('１　イベント確認'!C6="","",'１　イベント確認'!C6)</f>
        <v/>
      </c>
      <c r="D7" s="158"/>
      <c r="E7" s="158"/>
      <c r="F7" s="158"/>
      <c r="G7" s="158"/>
      <c r="H7" s="159"/>
      <c r="I7" s="12"/>
      <c r="N7" s="80" t="s">
        <v>74</v>
      </c>
    </row>
    <row r="8" spans="1:14" ht="3.6" customHeight="1" x14ac:dyDescent="0.45">
      <c r="A8" s="12"/>
      <c r="B8" s="13"/>
      <c r="C8" s="12"/>
      <c r="D8" s="31"/>
      <c r="E8" s="12"/>
      <c r="F8" s="32"/>
      <c r="G8" s="12"/>
      <c r="H8" s="12"/>
      <c r="I8" s="12"/>
      <c r="N8" s="80" t="s">
        <v>75</v>
      </c>
    </row>
    <row r="9" spans="1:14" ht="6" customHeight="1" thickBot="1" x14ac:dyDescent="0.5">
      <c r="A9" s="36"/>
      <c r="B9" s="37"/>
      <c r="C9" s="36"/>
      <c r="D9" s="38"/>
      <c r="E9" s="36"/>
      <c r="F9" s="39"/>
      <c r="G9" s="36"/>
      <c r="H9" s="36"/>
      <c r="I9" s="12"/>
      <c r="N9" s="80" t="s">
        <v>76</v>
      </c>
    </row>
    <row r="10" spans="1:14" ht="6" customHeight="1" x14ac:dyDescent="0.45">
      <c r="A10" s="12"/>
      <c r="B10" s="67"/>
      <c r="C10" s="12"/>
      <c r="D10" s="31"/>
      <c r="E10" s="12"/>
      <c r="F10" s="32"/>
      <c r="G10" s="12"/>
      <c r="H10" s="12"/>
      <c r="I10" s="61"/>
      <c r="N10" s="80" t="s">
        <v>77</v>
      </c>
    </row>
    <row r="11" spans="1:14" ht="18.75" customHeight="1" x14ac:dyDescent="0.45">
      <c r="A11" s="12"/>
      <c r="B11" s="44" t="s">
        <v>30</v>
      </c>
      <c r="C11" s="12"/>
      <c r="D11" s="122" t="s">
        <v>28</v>
      </c>
      <c r="E11" s="122"/>
      <c r="F11" s="122" t="s">
        <v>46</v>
      </c>
      <c r="G11" s="122"/>
      <c r="H11" s="12"/>
      <c r="I11" s="12"/>
    </row>
    <row r="12" spans="1:14" ht="18.75" customHeight="1" x14ac:dyDescent="0.45">
      <c r="A12" s="12"/>
      <c r="B12" s="13"/>
      <c r="C12" s="12"/>
      <c r="D12" s="156"/>
      <c r="E12" s="157"/>
      <c r="F12" s="156"/>
      <c r="G12" s="157"/>
      <c r="H12" s="12"/>
      <c r="I12" s="12"/>
    </row>
    <row r="13" spans="1:14" s="4" customFormat="1" ht="23.25" customHeight="1" x14ac:dyDescent="0.45">
      <c r="A13" s="18"/>
      <c r="B13" s="11" t="s">
        <v>40</v>
      </c>
      <c r="C13" s="70"/>
      <c r="D13" s="128"/>
      <c r="E13" s="100" t="s">
        <v>19</v>
      </c>
      <c r="F13" s="135"/>
      <c r="G13" s="100" t="s">
        <v>19</v>
      </c>
      <c r="H13" s="18"/>
      <c r="I13" s="18"/>
    </row>
    <row r="14" spans="1:14" s="4" customFormat="1" x14ac:dyDescent="0.45">
      <c r="A14" s="18"/>
      <c r="B14" s="132" t="s">
        <v>37</v>
      </c>
      <c r="C14" s="133"/>
      <c r="D14" s="134"/>
      <c r="E14" s="101"/>
      <c r="F14" s="136"/>
      <c r="G14" s="101"/>
      <c r="H14" s="18"/>
      <c r="I14" s="18"/>
    </row>
    <row r="15" spans="1:14" s="4" customFormat="1" ht="23.25" customHeight="1" x14ac:dyDescent="0.45">
      <c r="A15" s="18"/>
      <c r="B15" s="62" t="s">
        <v>41</v>
      </c>
      <c r="C15" s="63"/>
      <c r="D15" s="128"/>
      <c r="E15" s="126" t="s">
        <v>66</v>
      </c>
      <c r="F15" s="108"/>
      <c r="G15" s="109"/>
      <c r="H15" s="18"/>
      <c r="I15" s="18"/>
    </row>
    <row r="16" spans="1:14" s="4" customFormat="1" ht="23.25" customHeight="1" x14ac:dyDescent="0.45">
      <c r="A16" s="18"/>
      <c r="B16" s="68" t="s">
        <v>29</v>
      </c>
      <c r="C16" s="69"/>
      <c r="D16" s="129"/>
      <c r="E16" s="127"/>
      <c r="F16" s="110"/>
      <c r="G16" s="111"/>
      <c r="H16" s="18"/>
      <c r="I16" s="18"/>
    </row>
    <row r="17" spans="1:10" s="4" customFormat="1" x14ac:dyDescent="0.45">
      <c r="A17" s="18"/>
      <c r="B17" s="123" t="s">
        <v>38</v>
      </c>
      <c r="C17" s="124"/>
      <c r="D17" s="124"/>
      <c r="E17" s="125"/>
      <c r="F17" s="110"/>
      <c r="G17" s="111"/>
      <c r="H17" s="18"/>
      <c r="I17" s="18"/>
    </row>
    <row r="18" spans="1:10" s="3" customFormat="1" ht="37.5" customHeight="1" x14ac:dyDescent="0.45">
      <c r="A18" s="19"/>
      <c r="B18" s="130" t="s">
        <v>42</v>
      </c>
      <c r="C18" s="131"/>
      <c r="D18" s="83"/>
      <c r="E18" s="6" t="s">
        <v>20</v>
      </c>
      <c r="F18" s="110"/>
      <c r="G18" s="111"/>
      <c r="H18" s="19"/>
      <c r="I18" s="19"/>
    </row>
    <row r="19" spans="1:10" s="3" customFormat="1" x14ac:dyDescent="0.45">
      <c r="A19" s="19"/>
      <c r="B19" s="119" t="s">
        <v>36</v>
      </c>
      <c r="C19" s="120"/>
      <c r="D19" s="120"/>
      <c r="E19" s="121"/>
      <c r="F19" s="110"/>
      <c r="G19" s="111"/>
      <c r="H19" s="19"/>
      <c r="I19" s="19"/>
    </row>
    <row r="20" spans="1:10" s="3" customFormat="1" ht="38.4" customHeight="1" x14ac:dyDescent="0.45">
      <c r="A20" s="19"/>
      <c r="B20" s="116"/>
      <c r="C20" s="117"/>
      <c r="D20" s="117"/>
      <c r="E20" s="118"/>
      <c r="F20" s="110"/>
      <c r="G20" s="111"/>
      <c r="H20" s="19"/>
      <c r="I20" s="19"/>
    </row>
    <row r="21" spans="1:10" s="3" customFormat="1" x14ac:dyDescent="0.45">
      <c r="A21" s="19"/>
      <c r="B21" s="123" t="s">
        <v>39</v>
      </c>
      <c r="C21" s="124"/>
      <c r="D21" s="124"/>
      <c r="E21" s="125"/>
      <c r="F21" s="110"/>
      <c r="G21" s="111"/>
      <c r="H21" s="19"/>
      <c r="I21" s="19"/>
    </row>
    <row r="22" spans="1:10" s="4" customFormat="1" ht="23.25" customHeight="1" x14ac:dyDescent="0.45">
      <c r="A22" s="18"/>
      <c r="B22" s="62" t="s">
        <v>59</v>
      </c>
      <c r="C22" s="63"/>
      <c r="D22" s="128"/>
      <c r="E22" s="100" t="s">
        <v>55</v>
      </c>
      <c r="F22" s="110"/>
      <c r="G22" s="111"/>
      <c r="H22" s="18"/>
      <c r="I22" s="18"/>
    </row>
    <row r="23" spans="1:10" s="4" customFormat="1" ht="18" customHeight="1" x14ac:dyDescent="0.45">
      <c r="A23" s="18"/>
      <c r="B23" s="68" t="s">
        <v>56</v>
      </c>
      <c r="C23" s="64"/>
      <c r="D23" s="129"/>
      <c r="E23" s="143"/>
      <c r="F23" s="110"/>
      <c r="G23" s="111"/>
      <c r="H23" s="18"/>
      <c r="I23" s="18"/>
    </row>
    <row r="24" spans="1:10" s="4" customFormat="1" ht="18" hidden="1" customHeight="1" x14ac:dyDescent="0.45">
      <c r="A24" s="18"/>
      <c r="B24" s="123"/>
      <c r="C24" s="124"/>
      <c r="D24" s="124"/>
      <c r="E24" s="125"/>
      <c r="F24" s="110"/>
      <c r="G24" s="111"/>
      <c r="H24" s="18"/>
      <c r="I24" s="18"/>
    </row>
    <row r="25" spans="1:10" s="4" customFormat="1" ht="23.25" customHeight="1" x14ac:dyDescent="0.45">
      <c r="A25" s="18"/>
      <c r="B25" s="62" t="s">
        <v>54</v>
      </c>
      <c r="C25" s="63"/>
      <c r="D25" s="128"/>
      <c r="E25" s="100" t="s">
        <v>25</v>
      </c>
      <c r="F25" s="110"/>
      <c r="G25" s="111"/>
      <c r="H25" s="18"/>
      <c r="I25" s="18"/>
    </row>
    <row r="26" spans="1:10" s="4" customFormat="1" ht="18" customHeight="1" x14ac:dyDescent="0.45">
      <c r="A26" s="18"/>
      <c r="B26" s="68" t="s">
        <v>57</v>
      </c>
      <c r="C26" s="64"/>
      <c r="D26" s="129"/>
      <c r="E26" s="143"/>
      <c r="F26" s="112"/>
      <c r="G26" s="113"/>
      <c r="H26" s="18"/>
      <c r="I26" s="18"/>
    </row>
    <row r="27" spans="1:10" s="3" customFormat="1" ht="23.25" customHeight="1" x14ac:dyDescent="0.45">
      <c r="A27" s="19"/>
      <c r="B27" s="65" t="s">
        <v>24</v>
      </c>
      <c r="C27" s="66"/>
      <c r="D27" s="84" t="s">
        <v>80</v>
      </c>
      <c r="E27" s="9" t="s">
        <v>25</v>
      </c>
      <c r="F27" s="84" t="s">
        <v>81</v>
      </c>
      <c r="G27" s="9" t="s">
        <v>25</v>
      </c>
      <c r="H27" s="19"/>
      <c r="I27" s="19"/>
    </row>
    <row r="28" spans="1:10" s="3" customFormat="1" ht="10.5" customHeight="1" thickBot="1" x14ac:dyDescent="0.5">
      <c r="A28" s="40"/>
      <c r="B28" s="41"/>
      <c r="C28" s="42"/>
      <c r="D28" s="40"/>
      <c r="E28" s="43"/>
      <c r="F28" s="40"/>
      <c r="G28" s="40"/>
      <c r="H28" s="40"/>
      <c r="I28" s="19"/>
    </row>
    <row r="29" spans="1:10" s="3" customFormat="1" ht="19.8" x14ac:dyDescent="0.45">
      <c r="A29" s="19"/>
      <c r="B29" s="44" t="s">
        <v>31</v>
      </c>
      <c r="C29" s="45"/>
      <c r="D29" s="19"/>
      <c r="E29" s="46"/>
      <c r="F29" s="19"/>
      <c r="G29" s="19"/>
      <c r="H29" s="19"/>
      <c r="I29" s="47"/>
    </row>
    <row r="30" spans="1:10" s="10" customFormat="1" ht="22.5" customHeight="1" x14ac:dyDescent="0.45">
      <c r="A30" s="48"/>
      <c r="B30" s="49" t="s">
        <v>32</v>
      </c>
      <c r="C30" s="50"/>
      <c r="D30" s="48"/>
      <c r="E30" s="51"/>
      <c r="F30" s="48"/>
      <c r="G30" s="48"/>
      <c r="H30" s="48"/>
      <c r="I30" s="48"/>
    </row>
    <row r="31" spans="1:10" x14ac:dyDescent="0.45">
      <c r="A31" s="12"/>
      <c r="B31" s="14"/>
      <c r="C31" s="20" t="s">
        <v>15</v>
      </c>
      <c r="D31" s="114" t="s">
        <v>16</v>
      </c>
      <c r="E31" s="114"/>
      <c r="F31" s="115"/>
      <c r="G31" s="160" t="s">
        <v>22</v>
      </c>
      <c r="H31" s="115"/>
      <c r="I31" s="12"/>
      <c r="J31" s="5"/>
    </row>
    <row r="32" spans="1:10" x14ac:dyDescent="0.45">
      <c r="A32" s="12"/>
      <c r="B32" s="52" t="s">
        <v>14</v>
      </c>
      <c r="C32" s="53" t="s">
        <v>79</v>
      </c>
      <c r="D32" s="71" t="str">
        <f>IF(D13="","",D13)</f>
        <v/>
      </c>
      <c r="E32" s="54" t="str">
        <f>IF(D18="","","-")</f>
        <v/>
      </c>
      <c r="F32" s="72" t="str">
        <f>IF(D18="","",D18)</f>
        <v/>
      </c>
      <c r="G32" s="161" t="str">
        <f>IF(D13="","",IF(F32="",D32*11,(D32-F32)*11))</f>
        <v/>
      </c>
      <c r="H32" s="162"/>
      <c r="I32" s="12"/>
    </row>
    <row r="33" spans="1:9" s="4" customFormat="1" x14ac:dyDescent="0.45">
      <c r="A33" s="18"/>
      <c r="B33" s="55" t="s">
        <v>17</v>
      </c>
      <c r="C33" s="56" t="s">
        <v>68</v>
      </c>
      <c r="D33" s="144" t="str">
        <f>IF(D15="","",D15)</f>
        <v/>
      </c>
      <c r="E33" s="145"/>
      <c r="F33" s="146"/>
      <c r="G33" s="163" t="str">
        <f>IF(D33="","",D33*600)</f>
        <v/>
      </c>
      <c r="H33" s="164"/>
      <c r="I33" s="18"/>
    </row>
    <row r="34" spans="1:9" s="3" customFormat="1" x14ac:dyDescent="0.45">
      <c r="A34" s="19"/>
      <c r="B34" s="52" t="s">
        <v>27</v>
      </c>
      <c r="C34" s="56" t="s">
        <v>18</v>
      </c>
      <c r="D34" s="147" t="str">
        <f>IF(D18="","",D18)</f>
        <v/>
      </c>
      <c r="E34" s="148"/>
      <c r="F34" s="149"/>
      <c r="G34" s="163" t="str">
        <f>IF(D34="","",D34*44)</f>
        <v/>
      </c>
      <c r="H34" s="164"/>
      <c r="I34" s="19"/>
    </row>
    <row r="35" spans="1:9" s="3" customFormat="1" x14ac:dyDescent="0.45">
      <c r="A35" s="19"/>
      <c r="B35" s="52" t="s">
        <v>58</v>
      </c>
      <c r="C35" s="56" t="s">
        <v>67</v>
      </c>
      <c r="D35" s="150" t="str">
        <f>IF(D22="","",D22)</f>
        <v/>
      </c>
      <c r="E35" s="151"/>
      <c r="F35" s="152"/>
      <c r="G35" s="163" t="str">
        <f>IF(D35="","",D35*600)</f>
        <v/>
      </c>
      <c r="H35" s="164"/>
      <c r="I35" s="19"/>
    </row>
    <row r="36" spans="1:9" s="3" customFormat="1" x14ac:dyDescent="0.45">
      <c r="A36" s="19"/>
      <c r="B36" s="16" t="s">
        <v>60</v>
      </c>
      <c r="C36" s="57" t="s">
        <v>61</v>
      </c>
      <c r="D36" s="153" t="str">
        <f>IF(D25="","",D25)</f>
        <v/>
      </c>
      <c r="E36" s="154"/>
      <c r="F36" s="155"/>
      <c r="G36" s="165" t="str">
        <f>IF(D36="","",D36*14600)</f>
        <v/>
      </c>
      <c r="H36" s="166"/>
      <c r="I36" s="19"/>
    </row>
    <row r="37" spans="1:9" s="3" customFormat="1" x14ac:dyDescent="0.45">
      <c r="A37" s="19"/>
      <c r="B37" s="73" t="s">
        <v>53</v>
      </c>
      <c r="C37" s="74"/>
      <c r="D37" s="75"/>
      <c r="E37" s="76"/>
      <c r="F37" s="77"/>
      <c r="G37" s="141" t="str">
        <f>IF(D13="","",SUM(G32:H36))</f>
        <v/>
      </c>
      <c r="H37" s="142"/>
      <c r="I37" s="19"/>
    </row>
    <row r="38" spans="1:9" s="3" customFormat="1" x14ac:dyDescent="0.45">
      <c r="A38" s="19"/>
      <c r="B38" s="78" t="s">
        <v>43</v>
      </c>
      <c r="C38" s="79" t="s">
        <v>23</v>
      </c>
      <c r="D38" s="102" t="str">
        <f>IF(D27="","",D27)</f>
        <v>1</v>
      </c>
      <c r="E38" s="103"/>
      <c r="F38" s="104"/>
      <c r="G38" s="139" t="str">
        <f>IF(G32="","",G37*D38)</f>
        <v/>
      </c>
      <c r="H38" s="140"/>
      <c r="I38" s="19"/>
    </row>
    <row r="39" spans="1:9" ht="22.5" customHeight="1" x14ac:dyDescent="0.45">
      <c r="A39" s="12"/>
      <c r="B39" s="58" t="s">
        <v>33</v>
      </c>
      <c r="C39" s="50"/>
      <c r="D39" s="59"/>
      <c r="E39" s="32"/>
      <c r="F39" s="32"/>
      <c r="G39" s="32"/>
      <c r="H39" s="32"/>
      <c r="I39" s="12"/>
    </row>
    <row r="40" spans="1:9" ht="19.5" customHeight="1" x14ac:dyDescent="0.45">
      <c r="A40" s="12"/>
      <c r="B40" s="14"/>
      <c r="C40" s="20" t="s">
        <v>15</v>
      </c>
      <c r="D40" s="114" t="s">
        <v>16</v>
      </c>
      <c r="E40" s="114"/>
      <c r="F40" s="115"/>
      <c r="G40" s="160" t="s">
        <v>22</v>
      </c>
      <c r="H40" s="115"/>
      <c r="I40" s="12"/>
    </row>
    <row r="41" spans="1:9" ht="19.5" customHeight="1" x14ac:dyDescent="0.45">
      <c r="A41" s="12"/>
      <c r="B41" s="14" t="s">
        <v>14</v>
      </c>
      <c r="C41" s="60" t="s">
        <v>79</v>
      </c>
      <c r="D41" s="105" t="str">
        <f>IF(F13="","",F13)</f>
        <v/>
      </c>
      <c r="E41" s="106" t="str">
        <f t="shared" ref="E41:F41" si="0">IF(E22="","",E22)</f>
        <v>台</v>
      </c>
      <c r="F41" s="107" t="str">
        <f t="shared" si="0"/>
        <v/>
      </c>
      <c r="G41" s="137" t="str">
        <f>IF(D41="","",D41*11)</f>
        <v/>
      </c>
      <c r="H41" s="138"/>
      <c r="I41" s="12"/>
    </row>
    <row r="42" spans="1:9" ht="19.5" customHeight="1" x14ac:dyDescent="0.45">
      <c r="A42" s="12"/>
      <c r="B42" s="73" t="s">
        <v>53</v>
      </c>
      <c r="C42" s="74"/>
      <c r="D42" s="75"/>
      <c r="E42" s="76"/>
      <c r="F42" s="77"/>
      <c r="G42" s="141" t="str">
        <f>+G41</f>
        <v/>
      </c>
      <c r="H42" s="142"/>
      <c r="I42" s="12"/>
    </row>
    <row r="43" spans="1:9" ht="19.5" customHeight="1" x14ac:dyDescent="0.45">
      <c r="A43" s="12"/>
      <c r="B43" s="78" t="s">
        <v>43</v>
      </c>
      <c r="C43" s="79" t="s">
        <v>23</v>
      </c>
      <c r="D43" s="102" t="str">
        <f>IF(F27="","",F27)</f>
        <v>0</v>
      </c>
      <c r="E43" s="103"/>
      <c r="F43" s="104"/>
      <c r="G43" s="139" t="str">
        <f>IF(G41="","",G42*D43)</f>
        <v/>
      </c>
      <c r="H43" s="140"/>
      <c r="I43" s="12"/>
    </row>
    <row r="44" spans="1:9" ht="22.5" customHeight="1" x14ac:dyDescent="0.45">
      <c r="A44" s="12"/>
      <c r="B44" s="58" t="s">
        <v>34</v>
      </c>
      <c r="C44" s="12"/>
      <c r="D44" s="31"/>
      <c r="E44" s="12"/>
      <c r="F44" s="32"/>
      <c r="G44" s="12"/>
      <c r="H44" s="12"/>
      <c r="I44" s="12"/>
    </row>
    <row r="45" spans="1:9" ht="21.75" customHeight="1" x14ac:dyDescent="0.45">
      <c r="A45" s="12"/>
      <c r="B45" s="81" t="s">
        <v>35</v>
      </c>
      <c r="C45" s="82" t="str">
        <f>IF(G38="","",G38+G43)</f>
        <v/>
      </c>
      <c r="D45" s="31"/>
      <c r="E45" s="32"/>
      <c r="F45" s="32"/>
      <c r="G45" s="32"/>
      <c r="H45" s="32"/>
      <c r="I45" s="12"/>
    </row>
    <row r="46" spans="1:9" ht="21.75" customHeight="1" x14ac:dyDescent="0.45">
      <c r="A46" s="12"/>
      <c r="B46" s="92" t="s">
        <v>26</v>
      </c>
      <c r="C46" s="93" t="str">
        <f>IF(C45="","",ROUNDDOWN(C45*1.1,0))</f>
        <v/>
      </c>
      <c r="D46" s="31"/>
      <c r="E46" s="12"/>
      <c r="F46" s="32"/>
      <c r="G46" s="12"/>
      <c r="H46" s="12"/>
      <c r="I46" s="12"/>
    </row>
  </sheetData>
  <sheetProtection formatColumns="0" formatRows="0" selectLockedCells="1"/>
  <mergeCells count="46">
    <mergeCell ref="F12:G12"/>
    <mergeCell ref="C7:H7"/>
    <mergeCell ref="D40:F40"/>
    <mergeCell ref="G40:H40"/>
    <mergeCell ref="D12:E12"/>
    <mergeCell ref="G31:H31"/>
    <mergeCell ref="G32:H32"/>
    <mergeCell ref="G33:H33"/>
    <mergeCell ref="G34:H34"/>
    <mergeCell ref="B21:E21"/>
    <mergeCell ref="D31:F31"/>
    <mergeCell ref="G38:H38"/>
    <mergeCell ref="G37:H37"/>
    <mergeCell ref="G36:H36"/>
    <mergeCell ref="G35:H35"/>
    <mergeCell ref="D22:D23"/>
    <mergeCell ref="D13:D14"/>
    <mergeCell ref="E13:E14"/>
    <mergeCell ref="F13:F14"/>
    <mergeCell ref="G41:H41"/>
    <mergeCell ref="G43:H43"/>
    <mergeCell ref="G42:H42"/>
    <mergeCell ref="E22:E23"/>
    <mergeCell ref="B24:E24"/>
    <mergeCell ref="D25:D26"/>
    <mergeCell ref="E25:E26"/>
    <mergeCell ref="D33:F33"/>
    <mergeCell ref="D34:F34"/>
    <mergeCell ref="D35:F35"/>
    <mergeCell ref="D36:F36"/>
    <mergeCell ref="B2:H2"/>
    <mergeCell ref="G13:G14"/>
    <mergeCell ref="D38:F38"/>
    <mergeCell ref="D41:F41"/>
    <mergeCell ref="D43:F43"/>
    <mergeCell ref="F15:G26"/>
    <mergeCell ref="C6:H6"/>
    <mergeCell ref="B20:E20"/>
    <mergeCell ref="B19:E19"/>
    <mergeCell ref="D11:E11"/>
    <mergeCell ref="F11:G11"/>
    <mergeCell ref="B17:E17"/>
    <mergeCell ref="E15:E16"/>
    <mergeCell ref="D15:D16"/>
    <mergeCell ref="B18:C18"/>
    <mergeCell ref="B14:C14"/>
  </mergeCells>
  <phoneticPr fontId="1"/>
  <dataValidations count="2">
    <dataValidation type="list" allowBlank="1" showInputMessage="1" showErrorMessage="1" sqref="D27" xr:uid="{00000000-0002-0000-0100-000000000000}">
      <formula1>$N$2:$N$10</formula1>
    </dataValidation>
    <dataValidation type="list" allowBlank="1" showInputMessage="1" showErrorMessage="1" sqref="F27" xr:uid="{00000000-0002-0000-0100-000001000000}">
      <formula1>$N$1:$N$10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1" orientation="portrait" r:id="rId1"/>
  <ignoredErrors>
    <ignoredError sqref="G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N46"/>
  <sheetViews>
    <sheetView view="pageBreakPreview" zoomScale="130" zoomScaleNormal="100" zoomScaleSheetLayoutView="130" workbookViewId="0"/>
  </sheetViews>
  <sheetFormatPr defaultColWidth="6.09765625" defaultRowHeight="18" x14ac:dyDescent="0.45"/>
  <cols>
    <col min="1" max="1" width="1.19921875" style="1" customWidth="1"/>
    <col min="2" max="2" width="17.69921875" style="2" customWidth="1"/>
    <col min="3" max="3" width="17.19921875" style="1" customWidth="1"/>
    <col min="4" max="4" width="7" style="7" bestFit="1" customWidth="1"/>
    <col min="5" max="5" width="3.8984375" style="1" customWidth="1"/>
    <col min="6" max="6" width="7" style="8" bestFit="1" customWidth="1"/>
    <col min="7" max="7" width="3.8984375" style="1" customWidth="1"/>
    <col min="8" max="8" width="7.09765625" style="1" bestFit="1" customWidth="1"/>
    <col min="9" max="9" width="1.19921875" style="1" customWidth="1"/>
    <col min="10" max="10" width="9" style="1" bestFit="1" customWidth="1"/>
    <col min="11" max="13" width="6.09765625" style="1"/>
    <col min="14" max="14" width="6.09765625" style="1" hidden="1" customWidth="1"/>
    <col min="15" max="16384" width="6.09765625" style="1"/>
  </cols>
  <sheetData>
    <row r="1" spans="1:14" ht="4.2" customHeight="1" x14ac:dyDescent="0.45">
      <c r="A1" s="12"/>
      <c r="B1" s="13"/>
      <c r="C1" s="12"/>
      <c r="D1" s="31"/>
      <c r="E1" s="12"/>
      <c r="F1" s="32"/>
      <c r="G1" s="12"/>
      <c r="H1" s="12"/>
      <c r="I1" s="12"/>
      <c r="N1" s="1" t="s">
        <v>82</v>
      </c>
    </row>
    <row r="2" spans="1:14" ht="21.6" customHeight="1" x14ac:dyDescent="0.45">
      <c r="B2" s="98" t="s">
        <v>50</v>
      </c>
      <c r="C2" s="99"/>
      <c r="D2" s="99"/>
      <c r="E2" s="99"/>
      <c r="F2" s="99"/>
      <c r="G2" s="99"/>
      <c r="H2" s="99"/>
      <c r="I2" s="12"/>
      <c r="N2" s="80" t="s">
        <v>69</v>
      </c>
    </row>
    <row r="3" spans="1:14" ht="7.5" customHeight="1" x14ac:dyDescent="0.45">
      <c r="A3" s="33"/>
      <c r="B3" s="13"/>
      <c r="C3" s="12"/>
      <c r="D3" s="31"/>
      <c r="E3" s="12"/>
      <c r="F3" s="32"/>
      <c r="G3" s="12"/>
      <c r="H3" s="12"/>
      <c r="I3" s="12"/>
      <c r="N3" s="80" t="s">
        <v>70</v>
      </c>
    </row>
    <row r="4" spans="1:14" s="90" customFormat="1" ht="12.6" customHeight="1" x14ac:dyDescent="0.4">
      <c r="A4" s="85"/>
      <c r="B4" s="86" t="s">
        <v>44</v>
      </c>
      <c r="C4" s="87" t="s">
        <v>45</v>
      </c>
      <c r="D4" s="88"/>
      <c r="E4" s="85"/>
      <c r="F4" s="89"/>
      <c r="G4" s="85"/>
      <c r="H4" s="85"/>
      <c r="I4" s="85"/>
      <c r="N4" s="91" t="s">
        <v>71</v>
      </c>
    </row>
    <row r="5" spans="1:14" ht="7.5" customHeight="1" x14ac:dyDescent="0.45">
      <c r="A5" s="12"/>
      <c r="B5" s="13"/>
      <c r="C5" s="12"/>
      <c r="D5" s="31"/>
      <c r="E5" s="12"/>
      <c r="F5" s="32"/>
      <c r="G5" s="12"/>
      <c r="H5" s="12"/>
      <c r="I5" s="12"/>
      <c r="N5" s="80" t="s">
        <v>72</v>
      </c>
    </row>
    <row r="6" spans="1:14" x14ac:dyDescent="0.45">
      <c r="A6" s="12"/>
      <c r="B6" s="34" t="s">
        <v>47</v>
      </c>
      <c r="C6" s="114" t="s">
        <v>48</v>
      </c>
      <c r="D6" s="114"/>
      <c r="E6" s="114"/>
      <c r="F6" s="114"/>
      <c r="G6" s="114"/>
      <c r="H6" s="115"/>
      <c r="I6" s="12"/>
      <c r="N6" s="80" t="s">
        <v>73</v>
      </c>
    </row>
    <row r="7" spans="1:14" ht="31.5" customHeight="1" x14ac:dyDescent="0.45">
      <c r="A7" s="12"/>
      <c r="B7" s="35" t="str">
        <f>IF('１　イベント確認'!C5="","",'１　イベント確認'!C5)</f>
        <v/>
      </c>
      <c r="C7" s="158" t="str">
        <f>IF('１　イベント確認'!C6="","",'１　イベント確認'!C6)</f>
        <v/>
      </c>
      <c r="D7" s="158"/>
      <c r="E7" s="158"/>
      <c r="F7" s="158"/>
      <c r="G7" s="158"/>
      <c r="H7" s="159"/>
      <c r="I7" s="12"/>
      <c r="N7" s="80" t="s">
        <v>74</v>
      </c>
    </row>
    <row r="8" spans="1:14" ht="3.6" customHeight="1" x14ac:dyDescent="0.45">
      <c r="A8" s="12"/>
      <c r="B8" s="13"/>
      <c r="C8" s="12"/>
      <c r="D8" s="31"/>
      <c r="E8" s="12"/>
      <c r="F8" s="32"/>
      <c r="G8" s="12"/>
      <c r="H8" s="12"/>
      <c r="I8" s="12"/>
      <c r="N8" s="80" t="s">
        <v>75</v>
      </c>
    </row>
    <row r="9" spans="1:14" ht="6" customHeight="1" thickBot="1" x14ac:dyDescent="0.5">
      <c r="A9" s="36"/>
      <c r="B9" s="37"/>
      <c r="C9" s="36"/>
      <c r="D9" s="38"/>
      <c r="E9" s="36"/>
      <c r="F9" s="39"/>
      <c r="G9" s="36"/>
      <c r="H9" s="36"/>
      <c r="I9" s="12"/>
      <c r="N9" s="80" t="s">
        <v>76</v>
      </c>
    </row>
    <row r="10" spans="1:14" ht="6" customHeight="1" x14ac:dyDescent="0.45">
      <c r="A10" s="12"/>
      <c r="B10" s="67"/>
      <c r="C10" s="12"/>
      <c r="D10" s="31"/>
      <c r="E10" s="12"/>
      <c r="F10" s="32"/>
      <c r="G10" s="12"/>
      <c r="H10" s="12"/>
      <c r="I10" s="61"/>
      <c r="N10" s="80" t="s">
        <v>77</v>
      </c>
    </row>
    <row r="11" spans="1:14" ht="18.75" customHeight="1" x14ac:dyDescent="0.45">
      <c r="A11" s="12"/>
      <c r="B11" s="44" t="s">
        <v>30</v>
      </c>
      <c r="C11" s="12"/>
      <c r="D11" s="122" t="s">
        <v>28</v>
      </c>
      <c r="E11" s="122"/>
      <c r="F11" s="122" t="s">
        <v>46</v>
      </c>
      <c r="G11" s="122"/>
      <c r="H11" s="12"/>
      <c r="I11" s="12"/>
    </row>
    <row r="12" spans="1:14" ht="18.75" customHeight="1" x14ac:dyDescent="0.45">
      <c r="A12" s="12"/>
      <c r="B12" s="13"/>
      <c r="C12" s="12"/>
      <c r="D12" s="156"/>
      <c r="E12" s="157"/>
      <c r="F12" s="156"/>
      <c r="G12" s="157"/>
      <c r="H12" s="12"/>
      <c r="I12" s="12"/>
    </row>
    <row r="13" spans="1:14" s="4" customFormat="1" ht="23.25" customHeight="1" x14ac:dyDescent="0.45">
      <c r="A13" s="18"/>
      <c r="B13" s="11" t="s">
        <v>40</v>
      </c>
      <c r="C13" s="70"/>
      <c r="D13" s="128"/>
      <c r="E13" s="100" t="s">
        <v>19</v>
      </c>
      <c r="F13" s="135"/>
      <c r="G13" s="100" t="s">
        <v>19</v>
      </c>
      <c r="H13" s="18"/>
      <c r="I13" s="18"/>
    </row>
    <row r="14" spans="1:14" s="4" customFormat="1" x14ac:dyDescent="0.45">
      <c r="A14" s="18"/>
      <c r="B14" s="132" t="s">
        <v>37</v>
      </c>
      <c r="C14" s="133"/>
      <c r="D14" s="134"/>
      <c r="E14" s="101"/>
      <c r="F14" s="136"/>
      <c r="G14" s="101"/>
      <c r="H14" s="18"/>
      <c r="I14" s="18"/>
    </row>
    <row r="15" spans="1:14" s="4" customFormat="1" ht="23.25" customHeight="1" x14ac:dyDescent="0.45">
      <c r="A15" s="18"/>
      <c r="B15" s="62" t="s">
        <v>41</v>
      </c>
      <c r="C15" s="63"/>
      <c r="D15" s="128"/>
      <c r="E15" s="126" t="s">
        <v>66</v>
      </c>
      <c r="F15" s="108"/>
      <c r="G15" s="109"/>
      <c r="H15" s="18"/>
      <c r="I15" s="18"/>
    </row>
    <row r="16" spans="1:14" s="4" customFormat="1" ht="23.25" customHeight="1" x14ac:dyDescent="0.45">
      <c r="A16" s="18"/>
      <c r="B16" s="68" t="s">
        <v>29</v>
      </c>
      <c r="C16" s="69"/>
      <c r="D16" s="129"/>
      <c r="E16" s="127"/>
      <c r="F16" s="110"/>
      <c r="G16" s="111"/>
      <c r="H16" s="18"/>
      <c r="I16" s="18"/>
    </row>
    <row r="17" spans="1:10" s="4" customFormat="1" x14ac:dyDescent="0.45">
      <c r="A17" s="18"/>
      <c r="B17" s="123" t="s">
        <v>38</v>
      </c>
      <c r="C17" s="124"/>
      <c r="D17" s="124"/>
      <c r="E17" s="125"/>
      <c r="F17" s="110"/>
      <c r="G17" s="111"/>
      <c r="H17" s="18"/>
      <c r="I17" s="18"/>
    </row>
    <row r="18" spans="1:10" s="3" customFormat="1" ht="37.5" customHeight="1" x14ac:dyDescent="0.45">
      <c r="A18" s="19"/>
      <c r="B18" s="130" t="s">
        <v>42</v>
      </c>
      <c r="C18" s="131"/>
      <c r="D18" s="83"/>
      <c r="E18" s="6" t="s">
        <v>19</v>
      </c>
      <c r="F18" s="110"/>
      <c r="G18" s="111"/>
      <c r="H18" s="19"/>
      <c r="I18" s="19"/>
    </row>
    <row r="19" spans="1:10" s="3" customFormat="1" x14ac:dyDescent="0.45">
      <c r="A19" s="19"/>
      <c r="B19" s="119" t="s">
        <v>36</v>
      </c>
      <c r="C19" s="120"/>
      <c r="D19" s="120"/>
      <c r="E19" s="121"/>
      <c r="F19" s="110"/>
      <c r="G19" s="111"/>
      <c r="H19" s="19"/>
      <c r="I19" s="19"/>
    </row>
    <row r="20" spans="1:10" s="3" customFormat="1" ht="38.4" customHeight="1" x14ac:dyDescent="0.45">
      <c r="A20" s="19"/>
      <c r="B20" s="116"/>
      <c r="C20" s="117"/>
      <c r="D20" s="117"/>
      <c r="E20" s="118"/>
      <c r="F20" s="110"/>
      <c r="G20" s="111"/>
      <c r="H20" s="19"/>
      <c r="I20" s="19"/>
    </row>
    <row r="21" spans="1:10" s="3" customFormat="1" x14ac:dyDescent="0.45">
      <c r="A21" s="19"/>
      <c r="B21" s="123" t="s">
        <v>39</v>
      </c>
      <c r="C21" s="124"/>
      <c r="D21" s="124"/>
      <c r="E21" s="125"/>
      <c r="F21" s="110"/>
      <c r="G21" s="111"/>
      <c r="H21" s="19"/>
      <c r="I21" s="19"/>
    </row>
    <row r="22" spans="1:10" s="4" customFormat="1" ht="23.25" customHeight="1" x14ac:dyDescent="0.45">
      <c r="A22" s="18"/>
      <c r="B22" s="62" t="s">
        <v>59</v>
      </c>
      <c r="C22" s="63"/>
      <c r="D22" s="128"/>
      <c r="E22" s="100" t="s">
        <v>55</v>
      </c>
      <c r="F22" s="110"/>
      <c r="G22" s="111"/>
      <c r="H22" s="18"/>
      <c r="I22" s="18"/>
    </row>
    <row r="23" spans="1:10" s="4" customFormat="1" ht="18" customHeight="1" x14ac:dyDescent="0.45">
      <c r="A23" s="18"/>
      <c r="B23" s="68" t="s">
        <v>56</v>
      </c>
      <c r="C23" s="64"/>
      <c r="D23" s="129"/>
      <c r="E23" s="143"/>
      <c r="F23" s="110"/>
      <c r="G23" s="111"/>
      <c r="H23" s="18"/>
      <c r="I23" s="18"/>
    </row>
    <row r="24" spans="1:10" s="4" customFormat="1" ht="18" hidden="1" customHeight="1" x14ac:dyDescent="0.45">
      <c r="A24" s="18"/>
      <c r="B24" s="123"/>
      <c r="C24" s="124"/>
      <c r="D24" s="124"/>
      <c r="E24" s="125"/>
      <c r="F24" s="110"/>
      <c r="G24" s="111"/>
      <c r="H24" s="18"/>
      <c r="I24" s="18"/>
    </row>
    <row r="25" spans="1:10" s="4" customFormat="1" ht="23.25" customHeight="1" x14ac:dyDescent="0.45">
      <c r="A25" s="18"/>
      <c r="B25" s="62" t="s">
        <v>54</v>
      </c>
      <c r="C25" s="63"/>
      <c r="D25" s="128"/>
      <c r="E25" s="100" t="s">
        <v>25</v>
      </c>
      <c r="F25" s="110"/>
      <c r="G25" s="111"/>
      <c r="H25" s="18"/>
      <c r="I25" s="18"/>
    </row>
    <row r="26" spans="1:10" s="4" customFormat="1" ht="18" customHeight="1" x14ac:dyDescent="0.45">
      <c r="A26" s="18"/>
      <c r="B26" s="68" t="s">
        <v>57</v>
      </c>
      <c r="C26" s="64"/>
      <c r="D26" s="129"/>
      <c r="E26" s="143"/>
      <c r="F26" s="112"/>
      <c r="G26" s="113"/>
      <c r="H26" s="18"/>
      <c r="I26" s="18"/>
    </row>
    <row r="27" spans="1:10" s="3" customFormat="1" ht="23.25" customHeight="1" x14ac:dyDescent="0.45">
      <c r="A27" s="19"/>
      <c r="B27" s="65" t="s">
        <v>24</v>
      </c>
      <c r="C27" s="66"/>
      <c r="D27" s="84" t="s">
        <v>80</v>
      </c>
      <c r="E27" s="9" t="s">
        <v>25</v>
      </c>
      <c r="F27" s="84" t="s">
        <v>81</v>
      </c>
      <c r="G27" s="9" t="s">
        <v>25</v>
      </c>
      <c r="H27" s="19"/>
      <c r="I27" s="19"/>
    </row>
    <row r="28" spans="1:10" s="3" customFormat="1" ht="10.5" customHeight="1" thickBot="1" x14ac:dyDescent="0.5">
      <c r="A28" s="40"/>
      <c r="B28" s="41"/>
      <c r="C28" s="42"/>
      <c r="D28" s="40"/>
      <c r="E28" s="43"/>
      <c r="F28" s="40"/>
      <c r="G28" s="40"/>
      <c r="H28" s="40"/>
      <c r="I28" s="19"/>
    </row>
    <row r="29" spans="1:10" s="3" customFormat="1" ht="19.8" x14ac:dyDescent="0.45">
      <c r="A29" s="19"/>
      <c r="B29" s="44" t="s">
        <v>31</v>
      </c>
      <c r="C29" s="45"/>
      <c r="D29" s="19"/>
      <c r="E29" s="46"/>
      <c r="F29" s="19"/>
      <c r="G29" s="19"/>
      <c r="H29" s="19"/>
      <c r="I29" s="47"/>
    </row>
    <row r="30" spans="1:10" s="10" customFormat="1" ht="22.5" customHeight="1" x14ac:dyDescent="0.45">
      <c r="A30" s="48"/>
      <c r="B30" s="49" t="s">
        <v>32</v>
      </c>
      <c r="C30" s="50"/>
      <c r="D30" s="48"/>
      <c r="E30" s="51"/>
      <c r="F30" s="48"/>
      <c r="G30" s="48"/>
      <c r="H30" s="48"/>
      <c r="I30" s="48"/>
    </row>
    <row r="31" spans="1:10" x14ac:dyDescent="0.45">
      <c r="A31" s="12"/>
      <c r="B31" s="14"/>
      <c r="C31" s="20" t="s">
        <v>15</v>
      </c>
      <c r="D31" s="114" t="s">
        <v>16</v>
      </c>
      <c r="E31" s="114"/>
      <c r="F31" s="115"/>
      <c r="G31" s="160" t="s">
        <v>22</v>
      </c>
      <c r="H31" s="115"/>
      <c r="I31" s="12"/>
      <c r="J31" s="5"/>
    </row>
    <row r="32" spans="1:10" x14ac:dyDescent="0.45">
      <c r="A32" s="12"/>
      <c r="B32" s="52" t="s">
        <v>14</v>
      </c>
      <c r="C32" s="53" t="s">
        <v>78</v>
      </c>
      <c r="D32" s="71" t="str">
        <f>IF(D13="","",D13)</f>
        <v/>
      </c>
      <c r="E32" s="54" t="str">
        <f>IF(D18="","","-")</f>
        <v/>
      </c>
      <c r="F32" s="72" t="str">
        <f>IF(D18="","",D18)</f>
        <v/>
      </c>
      <c r="G32" s="161" t="str">
        <f>IF(D13="","",IF(F32="",D32*8,(D32-F32)*8))</f>
        <v/>
      </c>
      <c r="H32" s="162"/>
      <c r="I32" s="12"/>
    </row>
    <row r="33" spans="1:9" s="4" customFormat="1" x14ac:dyDescent="0.45">
      <c r="A33" s="18"/>
      <c r="B33" s="55" t="s">
        <v>17</v>
      </c>
      <c r="C33" s="56" t="s">
        <v>68</v>
      </c>
      <c r="D33" s="144" t="str">
        <f>IF(D15="","",D15)</f>
        <v/>
      </c>
      <c r="E33" s="145"/>
      <c r="F33" s="146"/>
      <c r="G33" s="163" t="str">
        <f>IF(D33="","",D33*600)</f>
        <v/>
      </c>
      <c r="H33" s="164"/>
      <c r="I33" s="18"/>
    </row>
    <row r="34" spans="1:9" s="3" customFormat="1" x14ac:dyDescent="0.45">
      <c r="A34" s="19"/>
      <c r="B34" s="52" t="s">
        <v>27</v>
      </c>
      <c r="C34" s="56" t="s">
        <v>18</v>
      </c>
      <c r="D34" s="147" t="str">
        <f>IF(D18="","",D18)</f>
        <v/>
      </c>
      <c r="E34" s="148"/>
      <c r="F34" s="149"/>
      <c r="G34" s="163" t="str">
        <f>IF(D34="","",D34*44)</f>
        <v/>
      </c>
      <c r="H34" s="164"/>
      <c r="I34" s="19"/>
    </row>
    <row r="35" spans="1:9" s="3" customFormat="1" x14ac:dyDescent="0.45">
      <c r="A35" s="19"/>
      <c r="B35" s="52" t="s">
        <v>58</v>
      </c>
      <c r="C35" s="56" t="s">
        <v>67</v>
      </c>
      <c r="D35" s="150" t="str">
        <f>IF(D22="","",D22)</f>
        <v/>
      </c>
      <c r="E35" s="151"/>
      <c r="F35" s="152"/>
      <c r="G35" s="163" t="str">
        <f>IF(D35="","",D35*600)</f>
        <v/>
      </c>
      <c r="H35" s="164"/>
      <c r="I35" s="19"/>
    </row>
    <row r="36" spans="1:9" s="3" customFormat="1" x14ac:dyDescent="0.45">
      <c r="A36" s="19"/>
      <c r="B36" s="16" t="s">
        <v>60</v>
      </c>
      <c r="C36" s="57" t="s">
        <v>61</v>
      </c>
      <c r="D36" s="153" t="str">
        <f>IF(D25="","",D25)</f>
        <v/>
      </c>
      <c r="E36" s="154"/>
      <c r="F36" s="155"/>
      <c r="G36" s="165" t="str">
        <f>IF(D36="","",D36*14600)</f>
        <v/>
      </c>
      <c r="H36" s="166"/>
      <c r="I36" s="19"/>
    </row>
    <row r="37" spans="1:9" s="3" customFormat="1" x14ac:dyDescent="0.45">
      <c r="A37" s="19"/>
      <c r="B37" s="73" t="s">
        <v>53</v>
      </c>
      <c r="C37" s="74"/>
      <c r="D37" s="75"/>
      <c r="E37" s="76"/>
      <c r="F37" s="77"/>
      <c r="G37" s="141" t="str">
        <f>IF(D13="","",SUM(G32:H36))</f>
        <v/>
      </c>
      <c r="H37" s="142"/>
      <c r="I37" s="19"/>
    </row>
    <row r="38" spans="1:9" s="3" customFormat="1" x14ac:dyDescent="0.45">
      <c r="A38" s="19"/>
      <c r="B38" s="78" t="s">
        <v>43</v>
      </c>
      <c r="C38" s="79" t="s">
        <v>23</v>
      </c>
      <c r="D38" s="102" t="str">
        <f>IF(D27="","",D27)</f>
        <v>1</v>
      </c>
      <c r="E38" s="103"/>
      <c r="F38" s="104"/>
      <c r="G38" s="139" t="str">
        <f>IF(G32="","",G37*D38)</f>
        <v/>
      </c>
      <c r="H38" s="140"/>
      <c r="I38" s="19"/>
    </row>
    <row r="39" spans="1:9" ht="22.5" customHeight="1" x14ac:dyDescent="0.45">
      <c r="A39" s="12"/>
      <c r="B39" s="58" t="s">
        <v>33</v>
      </c>
      <c r="C39" s="50"/>
      <c r="D39" s="59"/>
      <c r="E39" s="32"/>
      <c r="F39" s="32"/>
      <c r="G39" s="32"/>
      <c r="H39" s="32"/>
      <c r="I39" s="12"/>
    </row>
    <row r="40" spans="1:9" ht="19.5" customHeight="1" x14ac:dyDescent="0.45">
      <c r="A40" s="12"/>
      <c r="B40" s="14"/>
      <c r="C40" s="20" t="s">
        <v>15</v>
      </c>
      <c r="D40" s="114" t="s">
        <v>16</v>
      </c>
      <c r="E40" s="114"/>
      <c r="F40" s="115"/>
      <c r="G40" s="160" t="s">
        <v>22</v>
      </c>
      <c r="H40" s="115"/>
      <c r="I40" s="12"/>
    </row>
    <row r="41" spans="1:9" ht="19.5" customHeight="1" x14ac:dyDescent="0.45">
      <c r="A41" s="12"/>
      <c r="B41" s="14" t="s">
        <v>14</v>
      </c>
      <c r="C41" s="60" t="s">
        <v>78</v>
      </c>
      <c r="D41" s="105" t="str">
        <f>IF(F13="","",F13)</f>
        <v/>
      </c>
      <c r="E41" s="106" t="str">
        <f t="shared" ref="E41:F41" si="0">IF(E22="","",E22)</f>
        <v>台</v>
      </c>
      <c r="F41" s="107" t="str">
        <f t="shared" si="0"/>
        <v/>
      </c>
      <c r="G41" s="137" t="str">
        <f>IF(D41="","",D41*8)</f>
        <v/>
      </c>
      <c r="H41" s="138"/>
      <c r="I41" s="12"/>
    </row>
    <row r="42" spans="1:9" ht="19.5" customHeight="1" x14ac:dyDescent="0.45">
      <c r="A42" s="12"/>
      <c r="B42" s="73" t="s">
        <v>53</v>
      </c>
      <c r="C42" s="74"/>
      <c r="D42" s="75"/>
      <c r="E42" s="76"/>
      <c r="F42" s="77"/>
      <c r="G42" s="141" t="str">
        <f>+G41</f>
        <v/>
      </c>
      <c r="H42" s="142"/>
      <c r="I42" s="12"/>
    </row>
    <row r="43" spans="1:9" ht="19.5" customHeight="1" x14ac:dyDescent="0.45">
      <c r="A43" s="12"/>
      <c r="B43" s="78" t="s">
        <v>43</v>
      </c>
      <c r="C43" s="79" t="s">
        <v>23</v>
      </c>
      <c r="D43" s="102" t="str">
        <f>IF(F27="","",F27)</f>
        <v>0</v>
      </c>
      <c r="E43" s="103"/>
      <c r="F43" s="104"/>
      <c r="G43" s="139" t="str">
        <f>IF(G41="","",G42*D43)</f>
        <v/>
      </c>
      <c r="H43" s="140"/>
      <c r="I43" s="12"/>
    </row>
    <row r="44" spans="1:9" ht="22.5" customHeight="1" x14ac:dyDescent="0.45">
      <c r="A44" s="12"/>
      <c r="B44" s="58" t="s">
        <v>34</v>
      </c>
      <c r="C44" s="12"/>
      <c r="D44" s="31"/>
      <c r="E44" s="12"/>
      <c r="F44" s="32"/>
      <c r="G44" s="12"/>
      <c r="H44" s="12"/>
      <c r="I44" s="12"/>
    </row>
    <row r="45" spans="1:9" ht="21.75" customHeight="1" x14ac:dyDescent="0.45">
      <c r="A45" s="12"/>
      <c r="B45" s="81" t="s">
        <v>35</v>
      </c>
      <c r="C45" s="82" t="str">
        <f>IF(G38="","",G38+G43)</f>
        <v/>
      </c>
      <c r="D45" s="31"/>
      <c r="E45" s="32"/>
      <c r="F45" s="32"/>
      <c r="G45" s="32"/>
      <c r="H45" s="32"/>
      <c r="I45" s="12"/>
    </row>
    <row r="46" spans="1:9" ht="21.75" customHeight="1" x14ac:dyDescent="0.45">
      <c r="A46" s="12"/>
      <c r="B46" s="92" t="s">
        <v>26</v>
      </c>
      <c r="C46" s="93" t="str">
        <f>IF(C45="","",ROUNDDOWN(C45*1.1,0))</f>
        <v/>
      </c>
      <c r="D46" s="31"/>
      <c r="E46" s="12"/>
      <c r="F46" s="32"/>
      <c r="G46" s="12"/>
      <c r="H46" s="12"/>
      <c r="I46" s="12"/>
    </row>
  </sheetData>
  <sheetProtection formatColumns="0" formatRows="0" selectLockedCells="1"/>
  <mergeCells count="46">
    <mergeCell ref="D12:E12"/>
    <mergeCell ref="F12:G12"/>
    <mergeCell ref="B2:H2"/>
    <mergeCell ref="C6:H6"/>
    <mergeCell ref="C7:H7"/>
    <mergeCell ref="D11:E11"/>
    <mergeCell ref="F11:G11"/>
    <mergeCell ref="D15:D16"/>
    <mergeCell ref="E15:E16"/>
    <mergeCell ref="F15:G26"/>
    <mergeCell ref="B17:E17"/>
    <mergeCell ref="B18:C18"/>
    <mergeCell ref="D13:D14"/>
    <mergeCell ref="E13:E14"/>
    <mergeCell ref="F13:F14"/>
    <mergeCell ref="G13:G14"/>
    <mergeCell ref="B14:C14"/>
    <mergeCell ref="D33:F33"/>
    <mergeCell ref="G33:H33"/>
    <mergeCell ref="B19:E19"/>
    <mergeCell ref="B20:E20"/>
    <mergeCell ref="B21:E21"/>
    <mergeCell ref="D22:D23"/>
    <mergeCell ref="E22:E23"/>
    <mergeCell ref="B24:E24"/>
    <mergeCell ref="D25:D26"/>
    <mergeCell ref="E25:E26"/>
    <mergeCell ref="D31:F31"/>
    <mergeCell ref="G31:H31"/>
    <mergeCell ref="G32:H32"/>
    <mergeCell ref="D34:F34"/>
    <mergeCell ref="G34:H34"/>
    <mergeCell ref="D35:F35"/>
    <mergeCell ref="G35:H35"/>
    <mergeCell ref="D36:F36"/>
    <mergeCell ref="G36:H36"/>
    <mergeCell ref="G42:H42"/>
    <mergeCell ref="D43:F43"/>
    <mergeCell ref="G43:H43"/>
    <mergeCell ref="G37:H37"/>
    <mergeCell ref="D38:F38"/>
    <mergeCell ref="G38:H38"/>
    <mergeCell ref="D40:F40"/>
    <mergeCell ref="G40:H40"/>
    <mergeCell ref="D41:F41"/>
    <mergeCell ref="G41:H41"/>
  </mergeCells>
  <phoneticPr fontId="1"/>
  <dataValidations count="2">
    <dataValidation type="list" allowBlank="1" showInputMessage="1" showErrorMessage="1" sqref="D27" xr:uid="{00000000-0002-0000-0200-000000000000}">
      <formula1>$N$2:$N$10</formula1>
    </dataValidation>
    <dataValidation type="list" allowBlank="1" showInputMessage="1" showErrorMessage="1" sqref="F27" xr:uid="{00000000-0002-0000-0200-000001000000}">
      <formula1>$N$1:$N$10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1" orientation="portrait" r:id="rId1"/>
  <ignoredErrors>
    <ignoredError sqref="G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　イベント確認</vt:lpstr>
      <vt:lpstr>２-1　使用料積算(有料)</vt:lpstr>
      <vt:lpstr>２-2　使用料積算(無料)</vt:lpstr>
      <vt:lpstr>'１　イベント確認'!Print_Area</vt:lpstr>
      <vt:lpstr>'２-1　使用料積算(有料)'!Print_Area</vt:lpstr>
      <vt:lpstr>'２-2　使用料積算(無料)'!Print_Area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2026-03-24T05:25:52Z</dcterms:modified>
</cp:coreProperties>
</file>